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mc:AlternateContent xmlns:mc="http://schemas.openxmlformats.org/markup-compatibility/2006">
    <mc:Choice Requires="x15">
      <x15ac:absPath xmlns:x15ac="http://schemas.microsoft.com/office/spreadsheetml/2010/11/ac" url="C:\Users\zhelev_olh\Downloads\"/>
    </mc:Choice>
  </mc:AlternateContent>
  <xr:revisionPtr revIDLastSave="0" documentId="13_ncr:1_{B78DAD94-F101-46BF-BB54-B74D609AE4C3}" xr6:coauthVersionLast="47" xr6:coauthVersionMax="47" xr10:uidLastSave="{00000000-0000-0000-0000-000000000000}"/>
  <bookViews>
    <workbookView xWindow="-110" yWindow="-110" windowWidth="19420" windowHeight="11500" tabRatio="890" activeTab="2" xr2:uid="{00000000-000D-0000-FFFF-FFFF00000000}"/>
  </bookViews>
  <sheets>
    <sheet name="Запрошення" sheetId="3" r:id="rId1"/>
    <sheet name="Документи" sheetId="40" r:id="rId2"/>
    <sheet name="Додаток 2_Комерційна пропозиція" sheetId="51" r:id="rId3"/>
    <sheet name="Технічна оцінка" sheetId="57" r:id="rId4"/>
    <sheet name="FAQ_Tender" sheetId="7" r:id="rId5"/>
    <sheet name="legend" sheetId="56" r:id="rId6"/>
  </sheets>
  <externalReferences>
    <externalReference r:id="rId7"/>
    <externalReference r:id="rId8"/>
    <externalReference r:id="rId9"/>
    <externalReference r:id="rId10"/>
  </externalReferences>
  <definedNames>
    <definedName name="_xlnm._FilterDatabase" localSheetId="2" hidden="1">'Додаток 2_Комерційна пропозиція'!#REF!</definedName>
    <definedName name="Answer">[1]legend!$G$2:$G$5</definedName>
    <definedName name="Category_of_good" localSheetId="2">'[2]Dropdown menu'!$A$14:$A$31</definedName>
    <definedName name="Category_of_good">'[3]Dropdown menu'!$A$14:$A$31</definedName>
    <definedName name="Complexity">[1]legend!$B$2:$B$5</definedName>
    <definedName name="Experience">[1]legend!$C$2:$C$6</definedName>
    <definedName name="Fee">[1]legend!$A$2:$A$6</definedName>
    <definedName name="fixed_fee">legend!$C$4:$C$6</definedName>
    <definedName name="fullpart">[1]legend!$C$12:$C$14</definedName>
    <definedName name="Justification_for_non_neutral_specification" localSheetId="2">'[2]Dropdown menu'!$G$8:$G$12</definedName>
    <definedName name="Justification_for_non_neutral_specification">'[3]Dropdown menu'!$G$8:$G$12</definedName>
    <definedName name="_xlnm.Print_Area" localSheetId="2">'Додаток 2_Комерційна пропозиція'!$A$1:$G$48</definedName>
    <definedName name="_xlnm.Print_Area" localSheetId="3">'Технічна оцінка'!$A$1:$N$119</definedName>
    <definedName name="_xlnm.Print_Titles" localSheetId="3">'Технічна оцінка'!$1:$9</definedName>
    <definedName name="pro_class">[1]legend!$F$1:$F$31</definedName>
    <definedName name="typeoftender">[1]legend!$A$23:$A$29</definedName>
    <definedName name="Wertung" localSheetId="3">#REF!</definedName>
    <definedName name="Wertung">#REF!</definedName>
    <definedName name="yes_no" localSheetId="2">'[2]Dropdown menu'!$G$1:$G$3</definedName>
    <definedName name="yes_no">'[3]Dropdown menu'!$G$1:$G$3</definedName>
    <definedName name="yesno">[1]legend!$A$12:$A$14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5" i="51" l="1"/>
  <c r="G11" i="51"/>
  <c r="F26" i="3"/>
  <c r="C6" i="51" s="1"/>
  <c r="P115" i="57"/>
  <c r="P114" i="57"/>
  <c r="P113" i="57"/>
  <c r="P112" i="57"/>
  <c r="P111" i="57"/>
  <c r="D111" i="57"/>
  <c r="P110" i="57"/>
  <c r="N110" i="57"/>
  <c r="L110" i="57"/>
  <c r="J110" i="57"/>
  <c r="H110" i="57"/>
  <c r="F110" i="57"/>
  <c r="P109" i="57"/>
  <c r="N109" i="57"/>
  <c r="N111" i="57" s="1"/>
  <c r="L109" i="57"/>
  <c r="L111" i="57" s="1"/>
  <c r="J109" i="57"/>
  <c r="J111" i="57" s="1"/>
  <c r="H109" i="57"/>
  <c r="F109" i="57"/>
  <c r="F111" i="57" s="1"/>
  <c r="P108" i="57"/>
  <c r="N108" i="57"/>
  <c r="L108" i="57"/>
  <c r="J108" i="57"/>
  <c r="H108" i="57"/>
  <c r="H111" i="57" s="1"/>
  <c r="F108" i="57"/>
  <c r="P107" i="57"/>
  <c r="P106" i="57"/>
  <c r="J106" i="57"/>
  <c r="H106" i="57"/>
  <c r="F106" i="57"/>
  <c r="D106" i="57"/>
  <c r="P105" i="57"/>
  <c r="N105" i="57"/>
  <c r="L105" i="57"/>
  <c r="J105" i="57"/>
  <c r="H105" i="57"/>
  <c r="F105" i="57"/>
  <c r="P104" i="57"/>
  <c r="N104" i="57"/>
  <c r="L104" i="57"/>
  <c r="J104" i="57"/>
  <c r="H104" i="57"/>
  <c r="F104" i="57"/>
  <c r="P103" i="57"/>
  <c r="N103" i="57"/>
  <c r="L103" i="57"/>
  <c r="J103" i="57"/>
  <c r="H103" i="57"/>
  <c r="F103" i="57"/>
  <c r="P102" i="57"/>
  <c r="N102" i="57"/>
  <c r="L102" i="57"/>
  <c r="J102" i="57"/>
  <c r="H102" i="57"/>
  <c r="F102" i="57"/>
  <c r="P101" i="57"/>
  <c r="N101" i="57"/>
  <c r="L101" i="57"/>
  <c r="J101" i="57"/>
  <c r="H101" i="57"/>
  <c r="F101" i="57"/>
  <c r="P100" i="57"/>
  <c r="N100" i="57"/>
  <c r="L100" i="57"/>
  <c r="J100" i="57"/>
  <c r="H100" i="57"/>
  <c r="F100" i="57"/>
  <c r="P99" i="57"/>
  <c r="N99" i="57"/>
  <c r="N106" i="57" s="1"/>
  <c r="L99" i="57"/>
  <c r="L106" i="57" s="1"/>
  <c r="J99" i="57"/>
  <c r="H99" i="57"/>
  <c r="F99" i="57"/>
  <c r="P98" i="57"/>
  <c r="P97" i="57"/>
  <c r="D97" i="57"/>
  <c r="P96" i="57"/>
  <c r="N96" i="57"/>
  <c r="L96" i="57"/>
  <c r="J96" i="57"/>
  <c r="H96" i="57"/>
  <c r="F96" i="57"/>
  <c r="P95" i="57"/>
  <c r="N95" i="57"/>
  <c r="L95" i="57"/>
  <c r="J95" i="57"/>
  <c r="H95" i="57"/>
  <c r="F95" i="57"/>
  <c r="P94" i="57"/>
  <c r="N94" i="57"/>
  <c r="L94" i="57"/>
  <c r="J94" i="57"/>
  <c r="H94" i="57"/>
  <c r="F94" i="57"/>
  <c r="P93" i="57"/>
  <c r="N93" i="57"/>
  <c r="L93" i="57"/>
  <c r="J93" i="57"/>
  <c r="H93" i="57"/>
  <c r="F93" i="57"/>
  <c r="P92" i="57"/>
  <c r="N92" i="57"/>
  <c r="L92" i="57"/>
  <c r="L97" i="57" s="1"/>
  <c r="J92" i="57"/>
  <c r="H92" i="57"/>
  <c r="F92" i="57"/>
  <c r="P91" i="57"/>
  <c r="N91" i="57"/>
  <c r="L91" i="57"/>
  <c r="J91" i="57"/>
  <c r="J97" i="57" s="1"/>
  <c r="H91" i="57"/>
  <c r="F91" i="57"/>
  <c r="P90" i="57"/>
  <c r="N90" i="57"/>
  <c r="N97" i="57" s="1"/>
  <c r="L90" i="57"/>
  <c r="J90" i="57"/>
  <c r="H90" i="57"/>
  <c r="H97" i="57" s="1"/>
  <c r="F90" i="57"/>
  <c r="F97" i="57" s="1"/>
  <c r="P89" i="57"/>
  <c r="P88" i="57"/>
  <c r="J88" i="57"/>
  <c r="H88" i="57"/>
  <c r="F88" i="57"/>
  <c r="D88" i="57"/>
  <c r="P87" i="57"/>
  <c r="N87" i="57"/>
  <c r="L87" i="57"/>
  <c r="J87" i="57"/>
  <c r="H87" i="57"/>
  <c r="F87" i="57"/>
  <c r="P86" i="57"/>
  <c r="N86" i="57"/>
  <c r="L86" i="57"/>
  <c r="J86" i="57"/>
  <c r="H86" i="57"/>
  <c r="F86" i="57"/>
  <c r="P85" i="57"/>
  <c r="N85" i="57"/>
  <c r="L85" i="57"/>
  <c r="J85" i="57"/>
  <c r="H85" i="57"/>
  <c r="F85" i="57"/>
  <c r="P84" i="57"/>
  <c r="N84" i="57"/>
  <c r="L84" i="57"/>
  <c r="J84" i="57"/>
  <c r="H84" i="57"/>
  <c r="F84" i="57"/>
  <c r="P83" i="57"/>
  <c r="N83" i="57"/>
  <c r="L83" i="57"/>
  <c r="J83" i="57"/>
  <c r="H83" i="57"/>
  <c r="F83" i="57"/>
  <c r="P82" i="57"/>
  <c r="N82" i="57"/>
  <c r="L82" i="57"/>
  <c r="J82" i="57"/>
  <c r="H82" i="57"/>
  <c r="F82" i="57"/>
  <c r="P81" i="57"/>
  <c r="N81" i="57"/>
  <c r="N88" i="57" s="1"/>
  <c r="L81" i="57"/>
  <c r="L88" i="57" s="1"/>
  <c r="J81" i="57"/>
  <c r="H81" i="57"/>
  <c r="F81" i="57"/>
  <c r="P80" i="57"/>
  <c r="N80" i="57"/>
  <c r="L80" i="57"/>
  <c r="J80" i="57"/>
  <c r="H80" i="57"/>
  <c r="F80" i="57"/>
  <c r="P79" i="57"/>
  <c r="P78" i="57"/>
  <c r="D78" i="57"/>
  <c r="P77" i="57"/>
  <c r="N77" i="57"/>
  <c r="L77" i="57"/>
  <c r="J77" i="57"/>
  <c r="H77" i="57"/>
  <c r="F77" i="57"/>
  <c r="P76" i="57"/>
  <c r="N76" i="57"/>
  <c r="L76" i="57"/>
  <c r="J76" i="57"/>
  <c r="H76" i="57"/>
  <c r="F76" i="57"/>
  <c r="P75" i="57"/>
  <c r="N75" i="57"/>
  <c r="L75" i="57"/>
  <c r="J75" i="57"/>
  <c r="H75" i="57"/>
  <c r="F75" i="57"/>
  <c r="P74" i="57"/>
  <c r="N74" i="57"/>
  <c r="L74" i="57"/>
  <c r="J74" i="57"/>
  <c r="H74" i="57"/>
  <c r="F74" i="57"/>
  <c r="P73" i="57"/>
  <c r="N73" i="57"/>
  <c r="L73" i="57"/>
  <c r="J73" i="57"/>
  <c r="H73" i="57"/>
  <c r="F73" i="57"/>
  <c r="P72" i="57"/>
  <c r="N72" i="57"/>
  <c r="L72" i="57"/>
  <c r="J72" i="57"/>
  <c r="H72" i="57"/>
  <c r="F72" i="57"/>
  <c r="P71" i="57"/>
  <c r="N71" i="57"/>
  <c r="L71" i="57"/>
  <c r="L78" i="57" s="1"/>
  <c r="J71" i="57"/>
  <c r="J78" i="57" s="1"/>
  <c r="H71" i="57"/>
  <c r="F71" i="57"/>
  <c r="F78" i="57" s="1"/>
  <c r="P70" i="57"/>
  <c r="N70" i="57"/>
  <c r="N78" i="57" s="1"/>
  <c r="L70" i="57"/>
  <c r="J70" i="57"/>
  <c r="H70" i="57"/>
  <c r="H78" i="57" s="1"/>
  <c r="F70" i="57"/>
  <c r="P69" i="57"/>
  <c r="P68" i="57"/>
  <c r="D68" i="57"/>
  <c r="P67" i="57"/>
  <c r="N67" i="57"/>
  <c r="L67" i="57"/>
  <c r="J67" i="57"/>
  <c r="H67" i="57"/>
  <c r="F67" i="57"/>
  <c r="P66" i="57"/>
  <c r="N66" i="57"/>
  <c r="L66" i="57"/>
  <c r="J66" i="57"/>
  <c r="H66" i="57"/>
  <c r="F66" i="57"/>
  <c r="P65" i="57"/>
  <c r="N65" i="57"/>
  <c r="L65" i="57"/>
  <c r="J65" i="57"/>
  <c r="H65" i="57"/>
  <c r="F65" i="57"/>
  <c r="P64" i="57"/>
  <c r="N64" i="57"/>
  <c r="L64" i="57"/>
  <c r="J64" i="57"/>
  <c r="H64" i="57"/>
  <c r="F64" i="57"/>
  <c r="P63" i="57"/>
  <c r="N63" i="57"/>
  <c r="L63" i="57"/>
  <c r="J63" i="57"/>
  <c r="H63" i="57"/>
  <c r="F63" i="57"/>
  <c r="P62" i="57"/>
  <c r="N62" i="57"/>
  <c r="L62" i="57"/>
  <c r="J62" i="57"/>
  <c r="H62" i="57"/>
  <c r="F62" i="57"/>
  <c r="P61" i="57"/>
  <c r="N61" i="57"/>
  <c r="L61" i="57"/>
  <c r="J61" i="57"/>
  <c r="H61" i="57"/>
  <c r="F61" i="57"/>
  <c r="P60" i="57"/>
  <c r="N60" i="57"/>
  <c r="N68" i="57" s="1"/>
  <c r="L60" i="57"/>
  <c r="L68" i="57" s="1"/>
  <c r="J60" i="57"/>
  <c r="J68" i="57" s="1"/>
  <c r="H60" i="57"/>
  <c r="H68" i="57" s="1"/>
  <c r="F60" i="57"/>
  <c r="F68" i="57" s="1"/>
  <c r="P59" i="57"/>
  <c r="P58" i="57"/>
  <c r="D58" i="57"/>
  <c r="P57" i="57"/>
  <c r="N57" i="57"/>
  <c r="L57" i="57"/>
  <c r="J57" i="57"/>
  <c r="H57" i="57"/>
  <c r="F57" i="57"/>
  <c r="P56" i="57"/>
  <c r="N56" i="57"/>
  <c r="L56" i="57"/>
  <c r="J56" i="57"/>
  <c r="H56" i="57"/>
  <c r="F56" i="57"/>
  <c r="P55" i="57"/>
  <c r="N55" i="57"/>
  <c r="L55" i="57"/>
  <c r="J55" i="57"/>
  <c r="H55" i="57"/>
  <c r="F55" i="57"/>
  <c r="P54" i="57"/>
  <c r="N54" i="57"/>
  <c r="L54" i="57"/>
  <c r="J54" i="57"/>
  <c r="H54" i="57"/>
  <c r="F54" i="57"/>
  <c r="P53" i="57"/>
  <c r="N53" i="57"/>
  <c r="L53" i="57"/>
  <c r="L58" i="57" s="1"/>
  <c r="J53" i="57"/>
  <c r="H53" i="57"/>
  <c r="H58" i="57" s="1"/>
  <c r="F53" i="57"/>
  <c r="P52" i="57"/>
  <c r="N52" i="57"/>
  <c r="L52" i="57"/>
  <c r="J52" i="57"/>
  <c r="H52" i="57"/>
  <c r="F52" i="57"/>
  <c r="P51" i="57"/>
  <c r="N51" i="57"/>
  <c r="N58" i="57" s="1"/>
  <c r="L51" i="57"/>
  <c r="J51" i="57"/>
  <c r="H51" i="57"/>
  <c r="F51" i="57"/>
  <c r="P50" i="57"/>
  <c r="N50" i="57"/>
  <c r="L50" i="57"/>
  <c r="J50" i="57"/>
  <c r="J58" i="57" s="1"/>
  <c r="H50" i="57"/>
  <c r="F50" i="57"/>
  <c r="F58" i="57" s="1"/>
  <c r="P49" i="57"/>
  <c r="P48" i="57"/>
  <c r="N48" i="57"/>
  <c r="D48" i="57"/>
  <c r="D112" i="57" s="1"/>
  <c r="P47" i="57"/>
  <c r="N47" i="57"/>
  <c r="L47" i="57"/>
  <c r="J47" i="57"/>
  <c r="H47" i="57"/>
  <c r="F47" i="57"/>
  <c r="P46" i="57"/>
  <c r="N46" i="57"/>
  <c r="L46" i="57"/>
  <c r="J46" i="57"/>
  <c r="H46" i="57"/>
  <c r="F46" i="57"/>
  <c r="P45" i="57"/>
  <c r="N45" i="57"/>
  <c r="L45" i="57"/>
  <c r="J45" i="57"/>
  <c r="H45" i="57"/>
  <c r="F45" i="57"/>
  <c r="P44" i="57"/>
  <c r="N44" i="57"/>
  <c r="L44" i="57"/>
  <c r="J44" i="57"/>
  <c r="H44" i="57"/>
  <c r="F44" i="57"/>
  <c r="P43" i="57"/>
  <c r="N43" i="57"/>
  <c r="L43" i="57"/>
  <c r="J43" i="57"/>
  <c r="H43" i="57"/>
  <c r="F43" i="57"/>
  <c r="P42" i="57"/>
  <c r="N42" i="57"/>
  <c r="L42" i="57"/>
  <c r="L48" i="57" s="1"/>
  <c r="J42" i="57"/>
  <c r="H42" i="57"/>
  <c r="F42" i="57"/>
  <c r="P41" i="57"/>
  <c r="N41" i="57"/>
  <c r="L41" i="57"/>
  <c r="J41" i="57"/>
  <c r="H41" i="57"/>
  <c r="F41" i="57"/>
  <c r="F48" i="57" s="1"/>
  <c r="P40" i="57"/>
  <c r="N40" i="57"/>
  <c r="L40" i="57"/>
  <c r="J40" i="57"/>
  <c r="J48" i="57" s="1"/>
  <c r="H40" i="57"/>
  <c r="H48" i="57" s="1"/>
  <c r="F40" i="57"/>
  <c r="P39" i="57"/>
  <c r="P38" i="57"/>
  <c r="P37" i="57"/>
  <c r="D37" i="57"/>
  <c r="D113" i="57" s="1"/>
  <c r="P36" i="57"/>
  <c r="N36" i="57"/>
  <c r="L36" i="57"/>
  <c r="J36" i="57"/>
  <c r="H36" i="57"/>
  <c r="F36" i="57"/>
  <c r="P35" i="57"/>
  <c r="D35" i="57"/>
  <c r="P34" i="57"/>
  <c r="N34" i="57"/>
  <c r="L34" i="57"/>
  <c r="J34" i="57"/>
  <c r="H34" i="57"/>
  <c r="F34" i="57"/>
  <c r="P33" i="57"/>
  <c r="N33" i="57"/>
  <c r="L33" i="57"/>
  <c r="L35" i="57" s="1"/>
  <c r="L37" i="57" s="1"/>
  <c r="J33" i="57"/>
  <c r="J35" i="57" s="1"/>
  <c r="J37" i="57" s="1"/>
  <c r="H33" i="57"/>
  <c r="F33" i="57"/>
  <c r="F35" i="57" s="1"/>
  <c r="P32" i="57"/>
  <c r="N32" i="57"/>
  <c r="N35" i="57" s="1"/>
  <c r="N37" i="57" s="1"/>
  <c r="L32" i="57"/>
  <c r="J32" i="57"/>
  <c r="H32" i="57"/>
  <c r="H35" i="57" s="1"/>
  <c r="H37" i="57" s="1"/>
  <c r="F32" i="57"/>
  <c r="P31" i="57"/>
  <c r="P30" i="57"/>
  <c r="N30" i="57"/>
  <c r="L30" i="57"/>
  <c r="J30" i="57"/>
  <c r="H30" i="57"/>
  <c r="F30" i="57"/>
  <c r="D30" i="57"/>
  <c r="P29" i="57"/>
  <c r="N29" i="57"/>
  <c r="L29" i="57"/>
  <c r="J29" i="57"/>
  <c r="H29" i="57"/>
  <c r="F29" i="57"/>
  <c r="P28" i="57"/>
  <c r="N28" i="57"/>
  <c r="L28" i="57"/>
  <c r="J28" i="57"/>
  <c r="H28" i="57"/>
  <c r="F28" i="57"/>
  <c r="P27" i="57"/>
  <c r="P26" i="57"/>
  <c r="N26" i="57"/>
  <c r="L26" i="57"/>
  <c r="J26" i="57"/>
  <c r="H26" i="57"/>
  <c r="F26" i="57"/>
  <c r="D26" i="57"/>
  <c r="P25" i="57"/>
  <c r="N25" i="57"/>
  <c r="L25" i="57"/>
  <c r="J25" i="57"/>
  <c r="H25" i="57"/>
  <c r="F25" i="57"/>
  <c r="P24" i="57"/>
  <c r="N24" i="57"/>
  <c r="L24" i="57"/>
  <c r="J24" i="57"/>
  <c r="H24" i="57"/>
  <c r="F24" i="57"/>
  <c r="P23" i="57"/>
  <c r="P22" i="57"/>
  <c r="N22" i="57"/>
  <c r="L22" i="57"/>
  <c r="J22" i="57"/>
  <c r="H22" i="57"/>
  <c r="F22" i="57"/>
  <c r="D22" i="57"/>
  <c r="P21" i="57"/>
  <c r="N21" i="57"/>
  <c r="L21" i="57"/>
  <c r="J21" i="57"/>
  <c r="H21" i="57"/>
  <c r="F21" i="57"/>
  <c r="P20" i="57"/>
  <c r="N20" i="57"/>
  <c r="L20" i="57"/>
  <c r="J20" i="57"/>
  <c r="H20" i="57"/>
  <c r="F20" i="57"/>
  <c r="P19" i="57"/>
  <c r="P18" i="57"/>
  <c r="N18" i="57"/>
  <c r="L18" i="57"/>
  <c r="J18" i="57"/>
  <c r="H18" i="57"/>
  <c r="F18" i="57"/>
  <c r="D18" i="57"/>
  <c r="P17" i="57"/>
  <c r="N17" i="57"/>
  <c r="L17" i="57"/>
  <c r="J17" i="57"/>
  <c r="H17" i="57"/>
  <c r="F17" i="57"/>
  <c r="P16" i="57"/>
  <c r="N16" i="57"/>
  <c r="L16" i="57"/>
  <c r="J16" i="57"/>
  <c r="H16" i="57"/>
  <c r="F16" i="57"/>
  <c r="P15" i="57"/>
  <c r="P14" i="57"/>
  <c r="N14" i="57"/>
  <c r="L14" i="57"/>
  <c r="J14" i="57"/>
  <c r="H14" i="57"/>
  <c r="F14" i="57"/>
  <c r="D14" i="57"/>
  <c r="P13" i="57"/>
  <c r="N13" i="57"/>
  <c r="L13" i="57"/>
  <c r="J13" i="57"/>
  <c r="H13" i="57"/>
  <c r="F13" i="57"/>
  <c r="P12" i="57"/>
  <c r="N12" i="57"/>
  <c r="L12" i="57"/>
  <c r="J12" i="57"/>
  <c r="H12" i="57"/>
  <c r="F12" i="57"/>
  <c r="P11" i="57"/>
  <c r="P10" i="57"/>
  <c r="M5" i="57"/>
  <c r="H112" i="57" l="1"/>
  <c r="H113" i="57" s="1"/>
  <c r="H114" i="57" s="1"/>
  <c r="H115" i="57" s="1"/>
  <c r="F37" i="57"/>
  <c r="F113" i="57" s="1"/>
  <c r="F114" i="57" s="1"/>
  <c r="F115" i="57" s="1"/>
  <c r="F112" i="57"/>
  <c r="J112" i="57"/>
  <c r="J113" i="57" s="1"/>
  <c r="J114" i="57" s="1"/>
  <c r="J115" i="57" s="1"/>
  <c r="N112" i="57"/>
  <c r="N113" i="57"/>
  <c r="N114" i="57" s="1"/>
  <c r="N115" i="57" s="1"/>
  <c r="L112" i="57"/>
  <c r="L113" i="57" s="1"/>
  <c r="L114" i="57" s="1"/>
  <c r="L115" i="57" s="1"/>
  <c r="G12" i="51" l="1"/>
  <c r="G13" i="51"/>
  <c r="G14" i="51"/>
  <c r="G16" i="51"/>
  <c r="G17" i="51"/>
  <c r="G18" i="51"/>
  <c r="G19" i="51"/>
  <c r="G20" i="51"/>
  <c r="G21" i="51"/>
  <c r="G22" i="51"/>
  <c r="G23" i="51"/>
  <c r="D9" i="51"/>
  <c r="G24" i="51" l="1"/>
  <c r="M27" i="3"/>
  <c r="J5" i="3" l="1"/>
  <c r="M22" i="3" l="1"/>
  <c r="J18" i="3"/>
  <c r="K22" i="3"/>
  <c r="L10" i="3"/>
  <c r="M26" i="3"/>
  <c r="E10" i="3" l="1"/>
</calcChain>
</file>

<file path=xl/sharedStrings.xml><?xml version="1.0" encoding="utf-8"?>
<sst xmlns="http://schemas.openxmlformats.org/spreadsheetml/2006/main" count="488" uniqueCount="396">
  <si>
    <t>Шановні пані та панове!</t>
  </si>
  <si>
    <t xml:space="preserve">на закупівлю </t>
  </si>
  <si>
    <t>Запитання:</t>
  </si>
  <si>
    <t xml:space="preserve">Запитання щодо технічних або організаційних питань мають бути надіслані:
</t>
  </si>
  <si>
    <t xml:space="preserve">1) ВИКЛЮЧНО письмово за наступною адресою E-Mail: </t>
  </si>
  <si>
    <t>procurement-ua@giz.de</t>
  </si>
  <si>
    <t>2) не пізніше ніж за</t>
  </si>
  <si>
    <t>робочих дні(в) до дати закінчення тендеру</t>
  </si>
  <si>
    <t>3) з посиланням на номер тендеру в темі листа.</t>
  </si>
  <si>
    <t xml:space="preserve">Пропозиції мають бути подані до </t>
  </si>
  <si>
    <t xml:space="preserve">години на </t>
  </si>
  <si>
    <t>З повагою,</t>
  </si>
  <si>
    <t xml:space="preserve">Dear Ladies and Gentlemen, </t>
  </si>
  <si>
    <t xml:space="preserve">1) EXCLUSIVELY in written to follow E-Mail: </t>
  </si>
  <si>
    <t>All bidders will be informed about the results of the tender by e-mail.</t>
  </si>
  <si>
    <t>Sincerely yours,</t>
  </si>
  <si>
    <t>Посада</t>
  </si>
  <si>
    <t>Підпис</t>
  </si>
  <si>
    <t xml:space="preserve">Прізвище, Ім'я </t>
  </si>
  <si>
    <t>Печатка</t>
  </si>
  <si>
    <t xml:space="preserve">Питання, що надходять найчастіше </t>
  </si>
  <si>
    <t>1) Чи можемо ми взяти участь у тендері, який розміщений на сайті GIZ?</t>
  </si>
  <si>
    <t xml:space="preserve">2) В мене є питання, кому можна зателефонувати щодо роз'яснень? </t>
  </si>
  <si>
    <r>
      <t>Спілкування під час проведення тендеру можливе</t>
    </r>
    <r>
      <rPr>
        <u/>
        <sz val="10"/>
        <color theme="1"/>
        <rFont val="Arial"/>
        <family val="2"/>
        <charset val="204"/>
      </rPr>
      <t xml:space="preserve"> виключно</t>
    </r>
    <r>
      <rPr>
        <sz val="10"/>
        <color theme="1"/>
        <rFont val="Arial"/>
        <family val="2"/>
        <charset val="204"/>
      </rPr>
      <t xml:space="preserve"> письмово (procurement-ua@giz.de). Усі питання протягом 1-2 днів збираються докупи і загальна відповідь відсилається усім учасникам тендеру.</t>
    </r>
  </si>
  <si>
    <t>3) Як і куди надсилати тендерну документацію?</t>
  </si>
  <si>
    <t xml:space="preserve">Пропозиції мають бути надіслані виключно на електронну адресу UA_Quotation@giz.de, зазначивши у темі листа "Пропозиція до  тендеру №_______, назва компанії, код ЄДРПОУ". Будь ласка, враховуйте, що документація, яка надійшла з запізненням не буде прийнята до розгляду. </t>
  </si>
  <si>
    <t>4) Що станеться з моєю пропозицією, якщо вона надійде після часу, вказаного в запрошенні?</t>
  </si>
  <si>
    <t>Тендерні пропозиції, які надійшли після дати та часу, вказаного в запрошенні на тендер, не будуть враховані.</t>
  </si>
  <si>
    <t>5) Я не вказав номер тендеру у темі листа. Що станеться з моєю пропозицією?</t>
  </si>
  <si>
    <t xml:space="preserve">Електронні листи, що не зможуть бути ідентифіковані, не надійдуть своєчасно до тендерної комісії для розгляду і з часом будуть видалені без їх відкриття. </t>
  </si>
  <si>
    <t>Якщо не вказано інше - критерієм вибору буде найнижча ціна, звичайно, за умови технічної відповідності до специфікації.</t>
  </si>
  <si>
    <t>Якщо у нашому запиті не вказані наші побажання щодо якогось з параметрів, Ви можете запропонувати нам його на власний розсуд. GIZ розглядає усіх виробників, звичайно, за умови технічної відповідності до специфікації.</t>
  </si>
  <si>
    <t xml:space="preserve">Можливо, але, зважаючи, що критерієм вибору буде найнижча ціна, не доцільно. Альтернативні пропозиції доцільні, якщо критерієм вибору зазначено "ціна-якість" або   вартість експлуатаційних витрат. </t>
  </si>
  <si>
    <t xml:space="preserve">Усі учасники тендеру отримають електронний лист з оголошенням переможця/переможців тендеру за умови, що Ваша електронна адреса була вказана у наданих документах. </t>
  </si>
  <si>
    <r>
      <t xml:space="preserve">Посилання на законодавчі документи наведені у запрошенні на тендер, якщо на даний тендер передбачені податкові пільги (див. Загальні положення). Додаткове роз'яснення </t>
    </r>
    <r>
      <rPr>
        <sz val="10"/>
        <rFont val="Arial"/>
        <family val="2"/>
        <charset val="204"/>
      </rPr>
      <t>буде надано</t>
    </r>
    <r>
      <rPr>
        <sz val="10"/>
        <color theme="1"/>
        <rFont val="Arial"/>
        <family val="2"/>
        <charset val="204"/>
      </rPr>
      <t xml:space="preserve"> переможцю тендеру або Ви можете отримати його, звернувшись до податкових органів. Переможцю тендеру будуть надані Реєстраційна картка проекту та План закупівлі товарів, робіт і послуг, що придбаваються за кошти міжнародної технічної допомоги.</t>
    </r>
  </si>
  <si>
    <t>Правила та рекомендації щодо надання пропозиції електронною поштою:</t>
  </si>
  <si>
    <t>§  Надсилайте тільки запитувані документи;</t>
  </si>
  <si>
    <t>§  Send only requested documents;</t>
  </si>
  <si>
    <t>Filetransfer.</t>
  </si>
  <si>
    <t xml:space="preserve">§  Перевіряйте службові повідомлення. При автоматичному відхиленні листа (спам, перевищення обсягу тощо) пошта, як правило, надсилає зворотне повідомлення; </t>
  </si>
  <si>
    <t>§  Check service messages. In case of automatic rejection of the letter (spam, excess volume, etc.), the mail usually sends a return message;</t>
  </si>
  <si>
    <t>§  Рекомендуємо відправляти повідомлення-пропозицію з автоматичним підтвердженням про отримання;</t>
  </si>
  <si>
    <t>§  It is recommended to send an email-bid with automatic confirmation of receipt</t>
  </si>
  <si>
    <t>зазначивши у темі листа "Пропозиція до тендеру №</t>
  </si>
  <si>
    <r>
      <t xml:space="preserve">The Deutsche Gesellschaft für Internationale Zusammenarbeit (GIZ) GmbH </t>
    </r>
    <r>
      <rPr>
        <sz val="9"/>
        <color rgb="FF000000"/>
        <rFont val="Arial"/>
        <family val="2"/>
      </rPr>
      <t xml:space="preserve">is a public-benefit federal enterprise. GIZ supports the German Government, primarily the German Federal Ministry for Economic Cooperation and Development (BMZ), and many different public and private clients in some 130 countries, helping them to achieve their objectives in the field of international cooperation. </t>
    </r>
  </si>
  <si>
    <r>
      <t xml:space="preserve">We announce a </t>
    </r>
    <r>
      <rPr>
        <b/>
        <u/>
        <sz val="10"/>
        <color rgb="FF000000"/>
        <rFont val="Arial"/>
        <family val="2"/>
      </rPr>
      <t>Tender №</t>
    </r>
    <r>
      <rPr>
        <sz val="10"/>
        <color rgb="FF000000"/>
        <rFont val="Arial"/>
        <family val="2"/>
        <charset val="204"/>
      </rPr>
      <t xml:space="preserve"> </t>
    </r>
  </si>
  <si>
    <t>for procurement of</t>
  </si>
  <si>
    <t>indicating in the subject of the letter "Bid for the tender №</t>
  </si>
  <si>
    <r>
      <t xml:space="preserve">Пропозиції мають бути надіслані </t>
    </r>
    <r>
      <rPr>
        <b/>
        <u/>
        <sz val="10"/>
        <color rgb="FF000000"/>
        <rFont val="Arial"/>
        <family val="2"/>
        <charset val="204"/>
      </rPr>
      <t>виключно</t>
    </r>
    <r>
      <rPr>
        <sz val="10"/>
        <color rgb="FF000000"/>
        <rFont val="Arial"/>
        <family val="2"/>
        <charset val="204"/>
      </rPr>
      <t xml:space="preserve"> на електронну адресу </t>
    </r>
    <r>
      <rPr>
        <b/>
        <sz val="10"/>
        <color rgb="FFFF0000"/>
        <rFont val="Arial"/>
        <family val="2"/>
      </rPr>
      <t>UA_Quotation@giz.de</t>
    </r>
  </si>
  <si>
    <r>
      <t xml:space="preserve">Bids are to be sent </t>
    </r>
    <r>
      <rPr>
        <b/>
        <u/>
        <sz val="10"/>
        <color rgb="FF000000"/>
        <rFont val="Arial"/>
        <family val="2"/>
      </rPr>
      <t>only</t>
    </r>
    <r>
      <rPr>
        <sz val="10"/>
        <color rgb="FF000000"/>
        <rFont val="Arial"/>
        <family val="2"/>
        <charset val="204"/>
      </rPr>
      <t xml:space="preserve"> to the e-mail address </t>
    </r>
    <r>
      <rPr>
        <b/>
        <sz val="10"/>
        <color rgb="FFFF0000"/>
        <rFont val="Arial"/>
        <family val="2"/>
      </rPr>
      <t>UA_Quotation@giz.de</t>
    </r>
  </si>
  <si>
    <t>Questions:</t>
  </si>
  <si>
    <t>Your question about technical or other issues should be sent:</t>
  </si>
  <si>
    <t>2) not later then</t>
  </si>
  <si>
    <t>3) with Tender № in Subject of Email.</t>
  </si>
  <si>
    <t>working days before date of tender submission</t>
  </si>
  <si>
    <t>on</t>
  </si>
  <si>
    <t>Registration documents of the bidder in PDF.</t>
  </si>
  <si>
    <r>
      <t xml:space="preserve">Ми оголошуємо </t>
    </r>
    <r>
      <rPr>
        <b/>
        <u/>
        <sz val="10"/>
        <color rgb="FF000000"/>
        <rFont val="Arial"/>
        <family val="2"/>
      </rPr>
      <t>тендер №</t>
    </r>
  </si>
  <si>
    <t>§ ATTENTIVELY study the procurement conditions specified in the tender documentation;</t>
  </si>
  <si>
    <t>§ Завчасно готуйтеся до закупівлі та не відкладайте подання пропозиції на останній момент.</t>
  </si>
  <si>
    <r>
      <t>Важливо:</t>
    </r>
    <r>
      <rPr>
        <sz val="10"/>
        <rFont val="Arial"/>
        <family val="2"/>
      </rPr>
      <t xml:space="preserve"> Звертаємо Вашу увагу на те, що дана закупівля проводиться без звільнення від ПДВ.</t>
    </r>
  </si>
  <si>
    <r>
      <rPr>
        <b/>
        <u/>
        <sz val="10"/>
        <rFont val="Arial"/>
        <family val="2"/>
      </rPr>
      <t xml:space="preserve">Important note: </t>
    </r>
    <r>
      <rPr>
        <sz val="10"/>
        <rFont val="Arial"/>
        <family val="2"/>
      </rPr>
      <t>Please pay attention that the purchase is made without VAT exemption.</t>
    </r>
  </si>
  <si>
    <t>GIZ зі своєї сторони гарантує конфіденційність наданої в пропозиціях інформації.</t>
  </si>
  <si>
    <t xml:space="preserve">Documents to be submitted by the Bidder: </t>
  </si>
  <si>
    <t>§  Пропозицію надсилайте не пізніше дати та часу надання на адресу, вказану у запрошенні до участі. Пропозиції, які не відповідатимуть цим умовам, будуть дискваліфіковані;</t>
  </si>
  <si>
    <t xml:space="preserve">Documents to be submitted by the Winner: </t>
  </si>
  <si>
    <t xml:space="preserve">Для укладання договору Переможець закупівлі має надати вищезазначені документи/інформацію протягом 2 роб. днів, з дати оголошення результатів тендеру. Такі документи/інформація надаються в електронному вигляді. У випадку ненадання або часткового ненадання документів/інформації, GIZ залишає за собою право розглянути наступного за рейтингом Учасника. </t>
  </si>
  <si>
    <t xml:space="preserve">After that, bidders will be ranked. If during the contract conclusion it turns out that Winner cannot fulfill the contractual obligations under the conditions specified in the tender documentation, GIZ reserves the right to choose the next rated Bidder. </t>
  </si>
  <si>
    <t>The evaluation of the bids is estimated to be completed by</t>
  </si>
  <si>
    <t>according to the provided list of documents and terms of references.</t>
  </si>
  <si>
    <t>згідно наданого переліку необхідних документів та технічного завдання</t>
  </si>
  <si>
    <t>Розподіл ваги між комерційною і технічною пропозицією:</t>
  </si>
  <si>
    <t>30% / 70%</t>
  </si>
  <si>
    <t xml:space="preserve"> Special conditions </t>
  </si>
  <si>
    <t>fixed fee</t>
  </si>
  <si>
    <t xml:space="preserve">type of payment </t>
  </si>
  <si>
    <t xml:space="preserve">against proof of evidence </t>
  </si>
  <si>
    <t>against proof of perfomance</t>
  </si>
  <si>
    <t xml:space="preserve">§У випадку внесення змін Замовником в тендерну документацію, Учасник несе повну відповідальність за подачу пропозиції, яка відповідає чинній версії тендерної документації. 
</t>
  </si>
  <si>
    <r>
      <rPr>
        <b/>
        <sz val="10"/>
        <rFont val="Arial"/>
        <family val="2"/>
      </rPr>
      <t>Для учасників фізичних осіб-підприємців:</t>
    </r>
    <r>
      <rPr>
        <sz val="10"/>
        <rFont val="Arial"/>
        <family val="2"/>
      </rPr>
      <t xml:space="preserve">                                                                                       
- Витяг з реєстру платників ПДВ (у разі якщо переможець є платником ПДВ), або інформацію в довільній формі про те, що переможець не є платником ПДВ.</t>
    </r>
  </si>
  <si>
    <r>
      <rPr>
        <b/>
        <sz val="10"/>
        <rFont val="Arial"/>
        <family val="2"/>
      </rPr>
      <t>Для учасників юридичних осіб:</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 Витяг з реєстру платників ПДВ (у разі якщо переможець є платником ПДВ), або інформацію в довільній формі про те, що переможець не є платником ПДВ.                                                                                                                   
                                  </t>
    </r>
  </si>
  <si>
    <r>
      <rPr>
        <b/>
        <sz val="10"/>
        <color theme="1"/>
        <rFont val="Arial"/>
        <family val="2"/>
      </rPr>
      <t>For legal entities:</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Extract from the register of VAT payers (if the winner is a VAT payer), or information in a free form that the winner is not a VAT payer.
</t>
    </r>
  </si>
  <si>
    <r>
      <t xml:space="preserve">Пропозиції надіслані (прямо, в копії, в прихованій копії)  виключно або додатково на будь-які інші електронні адреси GIZ ніж </t>
    </r>
    <r>
      <rPr>
        <b/>
        <sz val="10"/>
        <color rgb="FFFF0000"/>
        <rFont val="Arial"/>
        <family val="2"/>
      </rPr>
      <t>UA_Quotation@giz.de</t>
    </r>
    <r>
      <rPr>
        <b/>
        <sz val="10"/>
        <color rgb="FF000000"/>
        <rFont val="Arial"/>
        <family val="2"/>
      </rPr>
      <t xml:space="preserve"> будуть </t>
    </r>
    <r>
      <rPr>
        <b/>
        <u/>
        <sz val="10"/>
        <color rgb="FF000000"/>
        <rFont val="Arial"/>
        <family val="2"/>
      </rPr>
      <t xml:space="preserve">дискваліфіковані, </t>
    </r>
    <r>
      <rPr>
        <b/>
        <sz val="10"/>
        <color rgb="FF000000"/>
        <rFont val="Arial"/>
        <family val="2"/>
      </rPr>
      <t xml:space="preserve">за виключенням електронної пошти UA_Inquiry@giz.de. </t>
    </r>
  </si>
  <si>
    <r>
      <t xml:space="preserve">§  Bids sent uniquely or additionally to any other GIZ e-mail addresses than </t>
    </r>
    <r>
      <rPr>
        <sz val="10"/>
        <color rgb="FF0070C0"/>
        <rFont val="Arial"/>
        <family val="2"/>
      </rPr>
      <t>UA_Quotation@giz.de</t>
    </r>
    <r>
      <rPr>
        <sz val="10"/>
        <color theme="1"/>
        <rFont val="Arial"/>
        <family val="2"/>
      </rPr>
      <t xml:space="preserve">, directly or in cc, bcc, </t>
    </r>
    <r>
      <rPr>
        <b/>
        <sz val="10"/>
        <color theme="1"/>
        <rFont val="Arial"/>
        <family val="2"/>
      </rPr>
      <t xml:space="preserve">will be disqualified, </t>
    </r>
    <r>
      <rPr>
        <sz val="10"/>
        <color theme="1"/>
        <rFont val="Arial"/>
        <family val="2"/>
      </rPr>
      <t xml:space="preserve"> with the exception of  e-mail adress UA_Inquiry@giz.de. </t>
    </r>
  </si>
  <si>
    <r>
      <t xml:space="preserve">§  Пропозиції надіслані (прямо, в копії, в прихованій копії) виключно або додатково  на будь-які інші електронні адреси GIZ ніж </t>
    </r>
    <r>
      <rPr>
        <sz val="10"/>
        <color rgb="FF0070C0"/>
        <rFont val="Arial"/>
        <family val="2"/>
      </rPr>
      <t>UA_Quotation@giz.de</t>
    </r>
    <r>
      <rPr>
        <sz val="10"/>
        <color rgb="FF000000"/>
        <rFont val="Arial"/>
        <family val="2"/>
      </rPr>
      <t xml:space="preserve">, </t>
    </r>
    <r>
      <rPr>
        <b/>
        <sz val="10"/>
        <color rgb="FF000000"/>
        <rFont val="Arial"/>
        <family val="2"/>
      </rPr>
      <t xml:space="preserve">будуть дискваліфіковані, </t>
    </r>
    <r>
      <rPr>
        <sz val="10"/>
        <color rgb="FF000000"/>
        <rFont val="Arial"/>
        <family val="2"/>
      </rPr>
      <t xml:space="preserve"> за виключенням електронної пошти UA_Inquiry@giz.de. </t>
    </r>
  </si>
  <si>
    <t>6) На Ваш запит підходить декілька пропозицій. Яку мені пропонувати - дешевшу чи дорожчу?</t>
  </si>
  <si>
    <t>7) На Ваш запит підходить декілька пропозицій, які відрізняються кольором/ матеріалом/ виробником. Що пропонувати?</t>
  </si>
  <si>
    <t>8) Чи можливо надати альтернативну пропозицію?</t>
  </si>
  <si>
    <t>9) Як довідатись про результати тендеру?</t>
  </si>
  <si>
    <t>10) Мене не влаштовують умови оплати. Чи я можу запропонувати інші умови?</t>
  </si>
  <si>
    <t>11) Я платник ПДВ, а GIZ запитує пропозицію без ПДВ. Де я можу дізнатися більше про це?</t>
  </si>
  <si>
    <t xml:space="preserve">§GIZ залишає за собою право перевірити Учасників закупівлі на пов’язаність з іншими Учасниками закупівлі та/або співробітниками GIZ. У випадку виявлення факту пов’язаності та/або факту/ознак недобросовісної конкуренції, GIZ має право дискваліфікувати такого/-х Учасника/-ків. </t>
  </si>
  <si>
    <t xml:space="preserve">§ GIZ reserves the right to check the Bidders for relatedness with other Bidders and/or GIZ employees. GIZ has the right to disqualify such Bidder(s) in case of detection of the fact of relatedness and/or the fact/signs of unfair competition. </t>
  </si>
  <si>
    <t>Запрошення до участі в тендері</t>
  </si>
  <si>
    <t xml:space="preserve">Invitation to Tender </t>
  </si>
  <si>
    <t xml:space="preserve">All bids must be submitted till </t>
  </si>
  <si>
    <t>Evaluation between commercial and technical bids based on:</t>
  </si>
  <si>
    <t xml:space="preserve">Про результати тендеру всі Учасники будуть проінформовані по електронній пошті. </t>
  </si>
  <si>
    <t>! Please note that the Procurement and Contracting Department has no access to sent bids until the deadline of bids submission. Thus, unfortunately, during bids submission period, we cannot confirm bids' receipt.
It is recommended to send an email, which contains bid with automatic confirmation of receipt.</t>
  </si>
  <si>
    <t>GIZ Procurement and Contracting Department</t>
  </si>
  <si>
    <t>! Просимо прийняти до уваги, що Департамент закупівель та контрактування не має доступу до надісланих пропозицій до закінчення терміну подання пропозицій. Тому, на жаль, в цей період ми не можемо підтвердити отримання пропозицій. 
Рекомендуємо відправляти повідомлення, що містить пропозицію з автоматичним підтвердженням про отримання.</t>
  </si>
  <si>
    <t>Департамент закупівель та контрактування GIZ</t>
  </si>
  <si>
    <t>GIZ, on its turn, would guarantee confidentiality of information provided in bids.</t>
  </si>
  <si>
    <t>§  Send the bid no later than the date and time of submission to the address specified in the tender invitation. Bids that do not meet these conditions will be disqualified;</t>
  </si>
  <si>
    <t>§ Prepare in advance for the purchase and do not postpone submitting a bid to the last moment.</t>
  </si>
  <si>
    <t xml:space="preserve">§ If the Customer makes changes to the tender documentation, the Bidder bears fully responsiblity for submitting a bid that corresponds to the current version of the tender documentation.
</t>
  </si>
  <si>
    <t>§ Technical Bid should not contain commercial information (prices). If a Technical Bid is submitted with commercial information, such proposal will be rejected.</t>
  </si>
  <si>
    <t xml:space="preserve">To conclude the contract, the Winner entiteles to provide the above-mentioned documents/information within 2 working  days from the date of announcement of tender results. Such documents/information are provided in  electronic form. In case of non-submission or partial non-submission of documents/information, GIZ reserves the right to choose the next rated Bidder. </t>
  </si>
  <si>
    <t xml:space="preserve">Rules and recommendations for submitting bids by email: </t>
  </si>
  <si>
    <r>
      <t xml:space="preserve">§  Emails that exceed 10 MB are to be splitted in separate parts, each splitted email must contain the tender number in the subject of the letter; documents can also be sent via Filetransfer at the link below. </t>
    </r>
    <r>
      <rPr>
        <sz val="10"/>
        <color rgb="FFFF0000"/>
        <rFont val="Arial"/>
        <family val="2"/>
      </rPr>
      <t xml:space="preserve">Please note that a password should be used while using Filetransfer. The password should be sent to the e-mail  UA_Quotation@giz.de short after transfer of the documents via Filetransfer and in frames of respective period for offers submission. </t>
    </r>
    <r>
      <rPr>
        <b/>
        <sz val="10"/>
        <color rgb="FFFF0000"/>
        <rFont val="Arial"/>
        <family val="2"/>
      </rPr>
      <t xml:space="preserve">The documents that are sent via Google Docs or another filetransfer system except of GIZ FileTransfer  will not be taken into consideration. </t>
    </r>
  </si>
  <si>
    <r>
      <t xml:space="preserve">§  Повідомлення обсягом більше 10 МБ відправляються окремими частинами, кожна частина-повідомлення має містити номер тендера у темі листа; документи також можуть бути надіслані через Filetransfer за посиланням нижче. </t>
    </r>
    <r>
      <rPr>
        <sz val="10"/>
        <color rgb="FFFF0000"/>
        <rFont val="Arial"/>
        <family val="2"/>
      </rPr>
      <t xml:space="preserve">Звертаємо увагу, що при користуванні Filetransfer необхідно використовувати пароль. Пароль повинен бути відправлений на електронну скриньку  UA_Quotation@giz.de відразу після направлення документів через Filetransfer та в рамках строку надання пропозицій. </t>
    </r>
    <r>
      <rPr>
        <b/>
        <sz val="10"/>
        <color rgb="FFFF0000"/>
        <rFont val="Arial"/>
        <family val="2"/>
      </rPr>
      <t>Документи, що надсилаються через Google Docs чи інші файлообмінніки, за винятком файлообмінника GIZ FileTransfer, не будуть прийматися до розгляду.</t>
    </r>
    <r>
      <rPr>
        <sz val="10"/>
        <color rgb="FFFF0000"/>
        <rFont val="Arial"/>
        <family val="2"/>
      </rPr>
      <t xml:space="preserve"> </t>
    </r>
  </si>
  <si>
    <r>
      <rPr>
        <b/>
        <sz val="10"/>
        <rFont val="Arial"/>
        <family val="2"/>
      </rPr>
      <t>Для учасників фізичних осіб-підприємців:</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</si>
  <si>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rFont val="Arial"/>
        <family val="2"/>
      </rPr>
      <t>Для учасників юридичних осіб:</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</si>
  <si>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color theme="1"/>
        <rFont val="Arial"/>
        <family val="2"/>
      </rPr>
      <t>For legal entities:</t>
    </r>
    <r>
      <rPr>
        <sz val="10"/>
        <color theme="1"/>
        <rFont val="Arial"/>
        <family val="2"/>
      </rPr>
      <t xml:space="preserve">
- Extract from The United State Register of Legal Entities, Individual Entrepreneurs and Public Organizations of Ukraine, with valid data as of the date of submission of the bid;
</t>
    </r>
  </si>
  <si>
    <t>№</t>
  </si>
  <si>
    <t>Fill in experts name</t>
  </si>
  <si>
    <t xml:space="preserve"> *prices per unit are indicated with 2 digits after comma / *ціни за одиницю вказані з 2 знаками після коми </t>
  </si>
  <si>
    <t xml:space="preserve">Unit / 
Од. виміру </t>
  </si>
  <si>
    <t>Quantity / 
Кількість</t>
  </si>
  <si>
    <t xml:space="preserve"> Item / 
Найменування</t>
  </si>
  <si>
    <t>Умови оплати/ Payment conditions</t>
  </si>
  <si>
    <t xml:space="preserve">Строки оплати / Payment terms </t>
  </si>
  <si>
    <t>Name of the service provider /
Назва контрагента:</t>
  </si>
  <si>
    <t>Address of the service provider/
Адреса контрагента:</t>
  </si>
  <si>
    <t>Phone / Телефон:</t>
  </si>
  <si>
    <t>e-mail:</t>
  </si>
  <si>
    <t xml:space="preserve">EDRPOU / ЄДРПОУ: </t>
  </si>
  <si>
    <t>The commercial offer is valid till /
Комерційна пропозиція дійсна до:</t>
  </si>
  <si>
    <t>compliance of his offer with the technical, qualitative, quantitative and other requirements for the subject of procurement and  conditions that will be included in the procurement contract; /
відповідність своєї пропозиції технічним, якісним, кількісним та іншим вимогам до предмету закупівлі  та умовам, які будуть включені до договору про закупівлю;</t>
  </si>
  <si>
    <t xml:space="preserve">conclusion of the contract according to GIZ standard form /
укладення договору за стандартною формою GIZ  </t>
  </si>
  <si>
    <t>Tender winner/-s shall sign the Contract within 3 calendar days after receipt of the Contract for signing otherwise GIZ shall be entitled to examine/award next rated Bidder. 
Переможець тендеру повинен підписати Договір протягом 3 календарних днів після отримання Договору для підписання (в іншому випадку GIZ має право присудити підписання Договору з наступним за рейтингом Учасником).</t>
  </si>
  <si>
    <r>
      <t xml:space="preserve">Німецьке  товариство  міжнародного  співробітництва  (GIZ)  ГмбХ  - </t>
    </r>
    <r>
      <rPr>
        <sz val="9"/>
        <color rgb="FF000000"/>
        <rFont val="Arial"/>
        <family val="2"/>
        <charset val="204"/>
      </rPr>
      <t xml:space="preserve">неприбуткова державна компанія, яка надає підтримку Федеральному Уряду Німеччини, a зокрема Федеральному міністерству економічного співробітництва та розвитку, численним державним та приватним замовникам в реалізації їхніх цілей у сфері міжнародної співпраці близько у 130 країнах світу. </t>
    </r>
  </si>
  <si>
    <t>Планова дата завершення оцінки отриманих пропозицій:</t>
  </si>
  <si>
    <t>Комерційні пропозиції Учасників, які не набрали мінімум 500 пунктів  (з максимально можливих 1000) під час технічної оцінки, не приймаються до розгляду.</t>
  </si>
  <si>
    <t xml:space="preserve">Після оцінки пропозицій Учасники будуть ранговані. Якщо під час укладання договору виявиться, що Переможець не може виконати договірні зобов'язання на умовах, визначених в тендерній документації, GIZ залишає за собою право розглянути наступного за рейтингом Учасника. </t>
  </si>
  <si>
    <t>назва Учасника, код ЄДРПОУ".</t>
  </si>
  <si>
    <r>
      <t xml:space="preserve">Bids sent uniquely or additionally to any other GIZ e-mail addresses than </t>
    </r>
    <r>
      <rPr>
        <b/>
        <sz val="10"/>
        <color rgb="FFFF0000"/>
        <rFont val="Arial"/>
        <family val="2"/>
      </rPr>
      <t>UA_Quotation@giz.de</t>
    </r>
    <r>
      <rPr>
        <b/>
        <sz val="10"/>
        <color rgb="FF000000"/>
        <rFont val="Arial"/>
        <family val="2"/>
      </rPr>
      <t xml:space="preserve"> directly or in cc, bcc, will be </t>
    </r>
    <r>
      <rPr>
        <b/>
        <u/>
        <sz val="10"/>
        <color rgb="FF000000"/>
        <rFont val="Arial"/>
        <family val="2"/>
      </rPr>
      <t>disqualified</t>
    </r>
    <r>
      <rPr>
        <b/>
        <sz val="10"/>
        <color rgb="FF000000"/>
        <rFont val="Arial"/>
        <family val="2"/>
      </rPr>
      <t xml:space="preserve">, with the exception of e-mail adress UA_Inquiry@giz.de. </t>
    </r>
  </si>
  <si>
    <r>
      <t xml:space="preserve">Учасник, що має намір прийняти участь в тендері, повинен надіслати підтвердження на електронну адресу: </t>
    </r>
    <r>
      <rPr>
        <sz val="10"/>
        <color rgb="FF00B0F0"/>
        <rFont val="Arial"/>
        <family val="2"/>
      </rPr>
      <t xml:space="preserve"> </t>
    </r>
    <r>
      <rPr>
        <sz val="10"/>
        <color theme="4" tint="-0.249977111117893"/>
        <rFont val="Arial"/>
        <family val="2"/>
      </rPr>
      <t xml:space="preserve">procurement-ua@giz.de </t>
    </r>
    <r>
      <rPr>
        <sz val="10"/>
        <color theme="1"/>
        <rFont val="Arial"/>
        <family val="2"/>
        <charset val="204"/>
      </rPr>
      <t>для включення в загальну розсилку відповідей на запитання стосовно цього тендеру, отриманих від усіх його Учасників.</t>
    </r>
  </si>
  <si>
    <r>
      <t xml:space="preserve">Bidderts that intend to take part in the tender are to send the confirmation of their intent to e-mail </t>
    </r>
    <r>
      <rPr>
        <sz val="10"/>
        <color rgb="FF0070C0"/>
        <rFont val="Arial"/>
        <family val="2"/>
      </rPr>
      <t>procurement-ua@giz.de</t>
    </r>
    <r>
      <rPr>
        <sz val="10"/>
        <color theme="1"/>
        <rFont val="Arial"/>
        <family val="2"/>
        <charset val="204"/>
      </rPr>
      <t xml:space="preserve"> Upon submission of the confirmation the respective Bidder will be included in the general mailing list for distribution of answers to questions concerning this tender received from all the bidders.</t>
    </r>
  </si>
  <si>
    <t>Commercial bids of the companies, that did not get minimum 500 points (from max. 1000 points) for technical evaluation, will be not considered.</t>
  </si>
  <si>
    <t xml:space="preserve">Перелік необхідних документів, які має надати Учасник тендеру: </t>
  </si>
  <si>
    <t>Реєстраційні документи 
Учасника тендеру у форматі PDF.</t>
  </si>
  <si>
    <t>Документи, які будуть використовуватися для оцінки та/або документи, які підтверджують відповідність Учасника обов'язковим критеріям, а саме:</t>
  </si>
  <si>
    <t>Комерційна пропозиція за формою згідно із Додатком 2 на фірмовому бланку Учасника (за відсутності бланку - вказати реквізити Учасника) з підписом та мокрою печаткою (якщо печатка використовується) у форматі PDF. Файл з комерційною пропозицією має називатись "Комерційна пропозиція_Commercial Bid" .</t>
  </si>
  <si>
    <t>Commercial bid on the Bidder's letterhead (in the absence of such letterhead, indicate the details of the Bidder) with a signature and wet stamp (if wet stamp is applicable) in PDF. The file with the commercial offer should be named "Комерційна пропозиція_Commercial Bid". Please refer to the template in Annex 2.</t>
  </si>
  <si>
    <t xml:space="preserve">Перелік необхідних документів, які має надати Переможець тендеру: </t>
  </si>
  <si>
    <r>
      <rPr>
        <b/>
        <sz val="10"/>
        <color theme="1"/>
        <rFont val="Arial"/>
        <family val="2"/>
      </rPr>
      <t>For private entepreneurs:</t>
    </r>
    <r>
      <rPr>
        <sz val="10"/>
        <color theme="1"/>
        <rFont val="Arial"/>
        <family val="2"/>
      </rPr>
      <t xml:space="preserve">
- Extract from the register of VAT payers (if the winner is a VAT payer), or information in a free form that the winner is not a VAT payer.</t>
    </r>
  </si>
  <si>
    <r>
      <t xml:space="preserve">Для обєднання учасників :
</t>
    </r>
    <r>
      <rPr>
        <sz val="10"/>
        <rFont val="Arial"/>
        <family val="2"/>
      </rPr>
      <t xml:space="preserve">-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 Витяг з реєстру платників ПДВ (у разі якщо переможець є платником ПДВ), або інформацію в довільній формі про те, що переможець не є платником ПДВ.                                                                                                                                                                                                                                  </t>
    </r>
  </si>
  <si>
    <r>
      <t xml:space="preserve">For association of participants:
</t>
    </r>
    <r>
      <rPr>
        <sz val="10"/>
        <color theme="1"/>
        <rFont val="Arial"/>
        <family val="2"/>
      </rPr>
      <t>-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Extract from the register of VAT payers (if the winner is a VAT payer), or information in a free form that the winner is not a VAT payer.</t>
    </r>
  </si>
  <si>
    <t>§  Комерційна пропозиція складається відповідно до наданої у цьому листі форми з датою, підписом уповноваженої особи, печаткою Учасника (за наявності), сканується або якісно фотографується;</t>
  </si>
  <si>
    <t>§  The commercial bid is made in accordance with the form provided in this letter with the date, signature of the authorized person, the seal of the Bidder (if there is any), then it is to be scanned or qualitatively photographed;</t>
  </si>
  <si>
    <t xml:space="preserve">§  Електронний лист, окрім вкладених документів, повинен обов’язково містити підпис з контактними даними відповідальної особи (прізвище, ім’я, номер телефону) та назву Учасника; </t>
  </si>
  <si>
    <t>§  In addition to the attached documents, the e-mail must contain a signature with the contact details of the responsible person (surname, name, telephone number) and the name of the Bidder;</t>
  </si>
  <si>
    <r>
      <t xml:space="preserve">§ Адресатами електронних листів не можуть бути користувачі з доменами @giz.de крім адрес </t>
    </r>
    <r>
      <rPr>
        <sz val="10"/>
        <color rgb="FF0070C0"/>
        <rFont val="Arial"/>
        <family val="2"/>
      </rPr>
      <t>procurement-ua@giz.de</t>
    </r>
    <r>
      <rPr>
        <sz val="10"/>
        <color rgb="FF000000"/>
        <rFont val="Arial"/>
        <family val="2"/>
      </rPr>
      <t xml:space="preserve"> та </t>
    </r>
    <r>
      <rPr>
        <sz val="10"/>
        <color rgb="FF0070C0"/>
        <rFont val="Arial"/>
        <family val="2"/>
      </rPr>
      <t>UA_Quotation@giz.de</t>
    </r>
    <r>
      <rPr>
        <sz val="10"/>
        <color rgb="FF000000"/>
        <rFont val="Arial"/>
        <family val="2"/>
      </rPr>
      <t xml:space="preserve">.
На електронну адресу </t>
    </r>
    <r>
      <rPr>
        <sz val="10"/>
        <color rgb="FF0070C0"/>
        <rFont val="Arial"/>
        <family val="2"/>
      </rPr>
      <t>procurement-ua@giz.de</t>
    </r>
    <r>
      <rPr>
        <sz val="10"/>
        <color rgb="FF000000"/>
        <rFont val="Arial"/>
        <family val="2"/>
      </rPr>
      <t xml:space="preserve"> Учасник направляє виключно:
-підтвердження про намір прийняти участь в тендері;
- запитання щодо тендерної документації/порядку участі в тендері;
- відповіді у вигляді документів та/або інформації </t>
    </r>
    <r>
      <rPr>
        <b/>
        <sz val="10"/>
        <color rgb="FF000000"/>
        <rFont val="Arial"/>
        <family val="2"/>
      </rPr>
      <t xml:space="preserve">тільки після відповідного запиту GIZ UA та чітко в межах запитуваної інформації.  </t>
    </r>
  </si>
  <si>
    <r>
      <t xml:space="preserve">§  Users with domains @ giz.de (except of </t>
    </r>
    <r>
      <rPr>
        <sz val="10"/>
        <color rgb="FF0070C0"/>
        <rFont val="Arial"/>
        <family val="2"/>
      </rPr>
      <t>procurement-ua@giz.de</t>
    </r>
    <r>
      <rPr>
        <sz val="10"/>
        <color theme="1"/>
        <rFont val="Arial"/>
        <family val="2"/>
      </rPr>
      <t xml:space="preserve"> and A </t>
    </r>
    <r>
      <rPr>
        <sz val="10"/>
        <color rgb="FF0070C0"/>
        <rFont val="Arial"/>
        <family val="2"/>
      </rPr>
      <t>Quotation@giz.de</t>
    </r>
    <r>
      <rPr>
        <sz val="10"/>
        <color theme="1"/>
        <rFont val="Arial"/>
        <family val="2"/>
      </rPr>
      <t xml:space="preserve">) can not be email recipients.
To e-mail address </t>
    </r>
    <r>
      <rPr>
        <sz val="10"/>
        <color rgb="FF0070C0"/>
        <rFont val="Arial"/>
        <family val="2"/>
      </rPr>
      <t>procurement-ua@giz.de</t>
    </r>
    <r>
      <rPr>
        <sz val="10"/>
        <color theme="1"/>
        <rFont val="Arial"/>
        <family val="2"/>
      </rPr>
      <t xml:space="preserve"> the Bidder shall send only the following information: 
-	Confirmation for intention to participate in tender;
-	Questions regarding the tender documentation/procedure for participation in the tender;
-	Answers in form of documents and/or information </t>
    </r>
    <r>
      <rPr>
        <b/>
        <sz val="10"/>
        <color theme="1"/>
        <rFont val="Arial"/>
        <family val="2"/>
      </rPr>
      <t>only after a corresponding request from GIZ UA and only in frames of requested information.</t>
    </r>
  </si>
  <si>
    <t>§ УВАЖНО вивчайте умови закупівлі, що визначені в тендерній документації;</t>
  </si>
  <si>
    <r>
      <t>§ Якщо в тендерній документації є незрозумілі для вас вимоги, рекомендуємо завчасно ставити уточнюючі запитання шляхом направлення запиту на електронну адресу</t>
    </r>
    <r>
      <rPr>
        <sz val="10"/>
        <color theme="4" tint="-0.249977111117893"/>
        <rFont val="Arial"/>
        <family val="2"/>
      </rPr>
      <t xml:space="preserve"> procurement-ua@giz.de</t>
    </r>
    <r>
      <rPr>
        <sz val="10"/>
        <color theme="1"/>
        <rFont val="Arial"/>
        <family val="2"/>
      </rPr>
      <t>;</t>
    </r>
  </si>
  <si>
    <r>
      <t xml:space="preserve">§ If there are requirements in the tender documentation that are unclear to you, we recommend that you ask clarifying questions by sending them to e-mail </t>
    </r>
    <r>
      <rPr>
        <sz val="10"/>
        <color theme="4" tint="-0.249977111117893"/>
        <rFont val="Arial"/>
        <family val="2"/>
      </rPr>
      <t>procurement-ua@giz.de</t>
    </r>
    <r>
      <rPr>
        <sz val="10"/>
        <color theme="1"/>
        <rFont val="Arial"/>
        <family val="2"/>
      </rPr>
      <t xml:space="preserve"> in advance; </t>
    </r>
  </si>
  <si>
    <t xml:space="preserve">§Технічна пропозиція не повинна містити комерційної інформації (цін). У випадку надання Технічної пропозиції з комерційною інформацією, така пропозиція буде відхилена. </t>
  </si>
  <si>
    <t>By submitting a bid, the Bidder guarantees / Подаючи свою пропозицію Учасник гарантує:</t>
  </si>
  <si>
    <t>Умови оплати зміні не підлягають, якщо така можливість прямо не визначена тендерною документацією.</t>
  </si>
  <si>
    <r>
      <t>Documents that will be used for assessment</t>
    </r>
    <r>
      <rPr>
        <b/>
        <sz val="10"/>
        <color theme="1"/>
        <rFont val="Arial"/>
        <family val="2"/>
      </rPr>
      <t xml:space="preserve"> </t>
    </r>
    <r>
      <rPr>
        <sz val="10"/>
        <color theme="1"/>
        <rFont val="Arial"/>
        <family val="2"/>
      </rPr>
      <t>and/or documents that confirm Bidder's eligibility, namely:</t>
    </r>
  </si>
  <si>
    <t xml:space="preserve">Technical bid on the Bidder's letterhead (in the absence of such letterhead, indicate the details of the Bidder) with a signature and wet stamp (if wet stamp is applicable) in PDF in accordance with requirements of Annex 1 "Terms of reference". The file with the technical bid should be named "Технічна пропозиція_Technical bid". </t>
  </si>
  <si>
    <t>in accordance with conditions of Annex 1 Terms of reference (ToR) /
відповідно до положень Додатку 1 Технічне завдання (Annex 1 Terms of Reference (ToR))</t>
  </si>
  <si>
    <t>perfomance of services/works within the terms stipulated in the terms of the Annex 1 Terms of refference (TOR); /
надання послуг/ виконання робіт у строки, що передбачені умовами Додатку 1 "Технічне завдання" (Annex 1 Terms of Reference (ToR));</t>
  </si>
  <si>
    <t xml:space="preserve">compliance with general requirements to the Bidder stipulated in the Annex 1 Terms of Reference (ToR)/
відповідність основним вимогам до Учасника, зазначеним в Додатку 1 "Технічне завдання" (Annex 1 Terms of Reference (ToR)) </t>
  </si>
  <si>
    <t>compliance with eligibility requirements to the Bidder stipulated in the Annex 1 Terms of Reference (ToR) /
відповідність вимогам відповідності до Учасника, зазначеним в Додатку 1 "Технічне завдання" (Annex 1 Terms of Reference (ToR))</t>
  </si>
  <si>
    <r>
      <rPr>
        <b/>
        <sz val="10"/>
        <color theme="1"/>
        <rFont val="Arial"/>
        <family val="2"/>
      </rPr>
      <t>For private entrepreneurs:</t>
    </r>
    <r>
      <rPr>
        <sz val="10"/>
        <color theme="1"/>
        <rFont val="Arial"/>
        <family val="2"/>
      </rPr>
      <t xml:space="preserve">
- Extract from The United State Register of Legal Entities, Individual Entrepreneurs and Public Organizations of Ukraine, with valid data as of the date of submission of the bid;
</t>
    </r>
  </si>
  <si>
    <t xml:space="preserve">Технічна пропозиція на фірмовому бланку Учасника (за відсутності - вказати реквізити Учасника) з підписом та печаткою (якщо печатка використовується) у форматі PDF відповідно до вимог в Додатку 1 "Технічне завдання". Файл з технічною пропозицією має називатись "Технічна пропозиція_Technical bid" . </t>
  </si>
  <si>
    <t xml:space="preserve">§У випадку ненадання технічної пропозиції та/або документів, які будуть використовуватися GIZ при оцінці пропозицій згідно критеріїв доданої Технічної оцінки, така пропозиція буде відхилена. 
</t>
  </si>
  <si>
    <t xml:space="preserve">§ In case of non-provision of technical offer and/or documents that will be used by GIZ  for technical evaluation in accordance to criteria of  provided Grid for technical asssessment of bids, such technical bid should be rejected. </t>
  </si>
  <si>
    <r>
      <t xml:space="preserve">Для об'єднання учасників :                                                                                                                                            - </t>
    </r>
    <r>
      <rPr>
        <sz val="10"/>
        <rFont val="Arial"/>
        <family val="2"/>
      </rPr>
      <t xml:space="preserve">Документ про створення такого об’єднання;      
- Лист із зазначенням інформації щодо уповноваженого представника об’єднання учасників;  
- Витяг з Єдиного державного реєстру юридичних осіб, фізичних осіб-підприємців та громадських формувань (ЄДР) про створення об'єднання учасників з чинними даними на дату подачі пропозиції.        </t>
    </r>
    <r>
      <rPr>
        <b/>
        <sz val="10"/>
        <rFont val="Arial"/>
        <family val="2"/>
      </rPr>
      <t xml:space="preserve">                                                                                                              </t>
    </r>
  </si>
  <si>
    <t xml:space="preserve">Резюме запропонованих експертів </t>
  </si>
  <si>
    <t>CVs of proposed experts</t>
  </si>
  <si>
    <r>
      <rPr>
        <b/>
        <sz val="14"/>
        <color rgb="FFFF0000"/>
        <rFont val="Arial"/>
        <family val="2"/>
      </rPr>
      <t>!!!</t>
    </r>
    <r>
      <rPr>
        <b/>
        <sz val="14"/>
        <rFont val="Arial"/>
        <family val="2"/>
      </rPr>
      <t xml:space="preserve"> Учасник заповнює виключно поля, виділені блакитним кольором. Будь-які інші зміни не допускаються / The bidder fills in only the fields highlighted in blue. Any other changes are not allowed.</t>
    </r>
  </si>
  <si>
    <r>
      <t xml:space="preserve">For association of participants:
- </t>
    </r>
    <r>
      <rPr>
        <sz val="10"/>
        <color theme="1"/>
        <rFont val="Arial"/>
        <family val="2"/>
      </rPr>
      <t>Document of establishment of such association;      
- Letter stating information regarding authorized representative of the association of participants; 
- Extract from The United State Register of Legal Entities, Individual Entrepreneurs and Public Organizations of Ukraine for settlement of association of participants with valid data as of the date of submission of the bid.</t>
    </r>
  </si>
  <si>
    <t xml:space="preserve">1. The contract can only be concluded after the sanctions check has been completed. GIZ has the right to request additional information regarding the sanctions check.
The Tenderer / Contractor must:
•	be a registered legal entity/private entrepreneur in Ukraine; 
•	not be on the sanctions list of Ukraine, the EU, the UN;
•	ensure that the final beneficiaries/participants are not on the sanctions list of Ukraine, the EU, the UN;
•	not be in the process of termination;
•	not be registered on temporary occupied territories of Ukraine;
•	not have the ultimate beneficial owner, member or participant (shareholder), having a share in the authorized capital of 10 percent or more, which is the Russian Federation, the Republic of Belarus, the Islamic Republic of Iran, a citizen of the Russian Federation, the Republic of Belarus, the Islamic Republic of Iran except for those who live on the territory of Ukraine on legal grounds, or a legal entity created and registered in accordance with the legislation of the Russian Federation, the Republic of Belarus, the Islamic Republic of Iran.
GIZ reserves the right to verify the information at any time. The tenderer confirms that he agrees to the processing of personal data in accordance with the provisions of the EU General Data Protection Regulation (GDPR) and the Law of Ukraine "On the Protection of Personal Data" No. 2297-VI dated 01.06.2010.
If the results of verification reveal grounds that prevent the conclusion of the contract, GIZ reserves the right to refuse to conclude the contract in such cases. /
</t>
  </si>
  <si>
    <t xml:space="preserve">Договір може бути укладений лише після завершення санкційної перевірки. GIZ має право вимагати додаткову інформацію щодо санкційної перевірки. 
Учасник закупівлі/ Виконавець повинен:
•	бути зареєстрованою юридичною особою/ приватним підприємцем в Україні;
•	не перебувати у санкційних списках України, ЄС, ООН;
•	не мати кінцевих бенефіціарів/ учасників які перебувають у санкційних списках України, ЄС, ООН;
•	не перебувати в процесі припинення;
•	не бути зареєстрованим на непідконтрольних територіях України; 
•	не мати кінцевого бенефіціарного власника, учасника або учасника (акціонера), частка якого у статутному капіталі становить 10 і більше відсотків, яким є Російська Федерація/Республіка Білорусь/Ісламська Республіка Іран, громадянин Російської Федерації/Республіка Білорусь/Ісламська Республіка Іран, крім тих, які проживають на території України на законних підставах, або юридична особа, створена та зареєстрована відповідно до законодавства Російської Федерації/Республіки Білорусь/Ісламської Республіки Іран.  
GIZ залишає за собою право перевірити інформацію в будь-який час. Учасник закупівлі підтверджує свою згоду на обробку персональних даних відповідно до положень Загального регламенту ЄС про захист даних (GDPR) та Закону України "Про захист персональних даних" № 2297-VI від 01.06.2010. 
Якщо за результатами перевірки виявлються підстави, які перешкоджають укладанню договору, GIZ залишає за собою право в таких випадках відмовитись від укладання контракту.  </t>
  </si>
  <si>
    <t>conclusion and performance of the contract on the terms set forth by the customer in the paragraph  "Terms of procurement of services": https://www.giz.de/en/ukraina/tenders /
укладення та виконання договору на умовах, що викладені замовником у  розділі "Умови закупівель Послуг": https://www.giz.de/en/ukraina/tenders</t>
  </si>
  <si>
    <t>Так, це відкритий тендер, тому до участі запрошуються всі зацікавлені учасники, які відповідають вимогам закупівельної документації.</t>
  </si>
  <si>
    <t>Expert's names /
Ім'я експертів
(виключно для закупівель з позиціями експертів)</t>
  </si>
  <si>
    <t>Комерційна пропозиція / Commercial offer</t>
  </si>
  <si>
    <t>Закупівля №/
Tender №</t>
  </si>
  <si>
    <t>Project Lead</t>
  </si>
  <si>
    <t>Communication Expert</t>
  </si>
  <si>
    <t>Administrative Expert</t>
  </si>
  <si>
    <t>Hotel accomodation incl. Breakfast</t>
  </si>
  <si>
    <t>Travel management for participants</t>
  </si>
  <si>
    <t xml:space="preserve">Procurement of materials and equipment </t>
  </si>
  <si>
    <t>Coffee break</t>
  </si>
  <si>
    <t>Lunch</t>
  </si>
  <si>
    <t>Dinner</t>
  </si>
  <si>
    <t>Catering service (additional costs like delivery and staff)</t>
  </si>
  <si>
    <t>Event venue</t>
  </si>
  <si>
    <t>Short term expert pool 1</t>
  </si>
  <si>
    <t>Short term expert pool 2</t>
  </si>
  <si>
    <t>days</t>
  </si>
  <si>
    <t>nights</t>
  </si>
  <si>
    <t>Travel budget</t>
  </si>
  <si>
    <t>Lump sum</t>
  </si>
  <si>
    <t>Portion</t>
  </si>
  <si>
    <t>service</t>
  </si>
  <si>
    <t>Days</t>
  </si>
  <si>
    <t>_</t>
  </si>
  <si>
    <r>
      <t xml:space="preserve">The price must include all applicable charges, /travel-time and allowance (if necessary)/ to be paid, </t>
    </r>
    <r>
      <rPr>
        <b/>
        <sz val="12"/>
        <rFont val="Arial"/>
        <family val="2"/>
      </rPr>
      <t xml:space="preserve">including VAT (if applicable)  /
</t>
    </r>
    <r>
      <rPr>
        <sz val="12"/>
        <rFont val="Arial"/>
        <family val="2"/>
      </rPr>
      <t>Ціна повинна включати всі відповідні збори /час у дорозі та надбавки (за необхідності)/, що підлягають сплаті,</t>
    </r>
    <r>
      <rPr>
        <b/>
        <sz val="12"/>
        <rFont val="Arial"/>
        <family val="2"/>
      </rPr>
      <t xml:space="preserve"> в тому числі ПДВ (якщо застосовується) </t>
    </r>
  </si>
  <si>
    <t>Price* / 
Ціна*, UAH / грн</t>
  </si>
  <si>
    <t>Amount / 
Сума, UAH / грн</t>
  </si>
  <si>
    <t>Total, UAH</t>
  </si>
  <si>
    <t>Grid for the technical assessment of bids below the EU threshold</t>
  </si>
  <si>
    <t>Bidder 1 to 5</t>
  </si>
  <si>
    <t>Org. unit</t>
  </si>
  <si>
    <t>OU 3900</t>
  </si>
  <si>
    <t>Project title</t>
  </si>
  <si>
    <t>Date</t>
  </si>
  <si>
    <t>11.02.2026</t>
  </si>
  <si>
    <t>Officer responsible for the commission</t>
  </si>
  <si>
    <t>Sarah Jungwirth</t>
  </si>
  <si>
    <t>GovTech through Good Governance and transpernacy</t>
  </si>
  <si>
    <t>PN</t>
  </si>
  <si>
    <t>P.21.2146.5-003.00</t>
  </si>
  <si>
    <t>Assessor</t>
  </si>
  <si>
    <t>Sarah Jungwirth, Nataliia Komaniak</t>
  </si>
  <si>
    <t>Contract no.</t>
  </si>
  <si>
    <t>Version</t>
  </si>
  <si>
    <t>Individual assessment/overall assessment</t>
  </si>
  <si>
    <t>(automatically increases to 10,
if entries were made on sheet 'Bidder 6-10')</t>
  </si>
  <si>
    <t>Enter bidder 1</t>
  </si>
  <si>
    <t>Enter bidder 2</t>
  </si>
  <si>
    <t>Enter bidder 3</t>
  </si>
  <si>
    <t>Enter bidder 4</t>
  </si>
  <si>
    <t>Enter bidder 5</t>
  </si>
  <si>
    <t>(1)</t>
  </si>
  <si>
    <t>(2)</t>
  </si>
  <si>
    <t>(3)</t>
  </si>
  <si>
    <t>(4)</t>
  </si>
  <si>
    <t>Criterion</t>
  </si>
  <si>
    <t>Weighting</t>
  </si>
  <si>
    <t>Points</t>
  </si>
  <si>
    <t>Assessment</t>
  </si>
  <si>
    <t>in %</t>
  </si>
  <si>
    <t>(max.10)</t>
  </si>
  <si>
    <t>(2)x(3)</t>
  </si>
  <si>
    <t>1</t>
  </si>
  <si>
    <t>Assessment of technical-methodological design</t>
  </si>
  <si>
    <t>1.1</t>
  </si>
  <si>
    <t>Strategy</t>
  </si>
  <si>
    <t>1.1.1</t>
  </si>
  <si>
    <t>Interpretation of the objectives in the ToRs, critical examination of tasks</t>
  </si>
  <si>
    <t>1.1.2</t>
  </si>
  <si>
    <t>Description and justification of the contractor's strategy for delivering the services put out to tender.</t>
  </si>
  <si>
    <t>Interim total 1.1</t>
  </si>
  <si>
    <t>1.2</t>
  </si>
  <si>
    <t>Cooperation</t>
  </si>
  <si>
    <t>1.2.1</t>
  </si>
  <si>
    <t>Presentation and interaction between the relevant actors in the contractor's area of responsibility</t>
  </si>
  <si>
    <t>1.2.2</t>
  </si>
  <si>
    <t>Strategy for establishing cooperation and then cooperating with the relevant actors</t>
  </si>
  <si>
    <t>Interim total 1.2</t>
  </si>
  <si>
    <t>1.3</t>
  </si>
  <si>
    <t>Steering structure</t>
  </si>
  <si>
    <t>1.3.1</t>
  </si>
  <si>
    <t>Approach and procedure for steering the measures with the project partners</t>
  </si>
  <si>
    <t>1.3.2</t>
  </si>
  <si>
    <t>Description of contractor's contribution to results monitoring and the associated challenges</t>
  </si>
  <si>
    <t>Interim total 1.3</t>
  </si>
  <si>
    <t>1.4</t>
  </si>
  <si>
    <t>Processes</t>
  </si>
  <si>
    <t>1.4.1</t>
  </si>
  <si>
    <t>Presentation and explanation of the implementation plan: work steps, milestones, schedule</t>
  </si>
  <si>
    <t>1.4.2</t>
  </si>
  <si>
    <t>Presentation and explanation of the integration of the partner contributions</t>
  </si>
  <si>
    <t>Interim total 1.4</t>
  </si>
  <si>
    <t>1.5</t>
  </si>
  <si>
    <t>Learning and innovation</t>
  </si>
  <si>
    <t>1.5.1</t>
  </si>
  <si>
    <t>Contractor's contribution to knowledge management at the partner and at GIZ</t>
  </si>
  <si>
    <t>1.5.2</t>
  </si>
  <si>
    <t>Presentation and explanation of the measures undertaken by the contractor to promote scaling-up effects</t>
  </si>
  <si>
    <t>Interim total 1.5</t>
  </si>
  <si>
    <t>1.6</t>
  </si>
  <si>
    <t>Project management of the contractor</t>
  </si>
  <si>
    <t>1.6.1</t>
  </si>
  <si>
    <t>Approach and procedure for coordination with/in GIZ project</t>
  </si>
  <si>
    <t>1.6.2</t>
  </si>
  <si>
    <t>Personnel assignment plan (who, when, what work steps) incl. explanation and specification of expert months</t>
  </si>
  <si>
    <t>1.6.3</t>
  </si>
  <si>
    <t>Contractor's backstopping strategy (incl. CVs of the technical and administrative backstopper)</t>
  </si>
  <si>
    <t>Interim total 1.6</t>
  </si>
  <si>
    <t>1.7</t>
  </si>
  <si>
    <t>Further requirements</t>
  </si>
  <si>
    <t>Total 1</t>
  </si>
  <si>
    <t>2</t>
  </si>
  <si>
    <t>Assessment of proposed staff</t>
  </si>
  <si>
    <t>2.1</t>
  </si>
  <si>
    <t>Team leader (in accordance with ToR provisions/criteria)</t>
  </si>
  <si>
    <t>2.1.1</t>
  </si>
  <si>
    <t>- Qualifications</t>
  </si>
  <si>
    <t>2.1.2</t>
  </si>
  <si>
    <t>- Language</t>
  </si>
  <si>
    <t>2.1.3</t>
  </si>
  <si>
    <t>- General professional experience</t>
  </si>
  <si>
    <t>2.1.4</t>
  </si>
  <si>
    <t>- Specific professional experience</t>
  </si>
  <si>
    <t>2.1.5</t>
  </si>
  <si>
    <t>- Leadership/management experience</t>
  </si>
  <si>
    <t>2.1.6</t>
  </si>
  <si>
    <t>- Regional experience</t>
  </si>
  <si>
    <t>2.1.7</t>
  </si>
  <si>
    <t>- Development cooperation experience</t>
  </si>
  <si>
    <t>2.1.8</t>
  </si>
  <si>
    <t>- Other</t>
  </si>
  <si>
    <t>Interim total 2.1</t>
  </si>
  <si>
    <t>2.2</t>
  </si>
  <si>
    <t>Expert 1 (in accordance with ToR provisions/criteria)</t>
  </si>
  <si>
    <t>2.2.1</t>
  </si>
  <si>
    <t>2.2.2</t>
  </si>
  <si>
    <t>2.2.3</t>
  </si>
  <si>
    <t>2.2.4</t>
  </si>
  <si>
    <t>2.2.5</t>
  </si>
  <si>
    <t>2.2.6</t>
  </si>
  <si>
    <t>2.2.7</t>
  </si>
  <si>
    <t>2.2.8</t>
  </si>
  <si>
    <t>Interim total 2.2</t>
  </si>
  <si>
    <t>2.3</t>
  </si>
  <si>
    <t>Expert 2 (in accordance with ToR provisions/criteria)</t>
  </si>
  <si>
    <t>2.3.1</t>
  </si>
  <si>
    <t>2.3.2</t>
  </si>
  <si>
    <t>2.3.3</t>
  </si>
  <si>
    <t>2.3.4</t>
  </si>
  <si>
    <t>2.3.5</t>
  </si>
  <si>
    <t>2.3.6</t>
  </si>
  <si>
    <t>2.3.7</t>
  </si>
  <si>
    <t>2.3.8</t>
  </si>
  <si>
    <t>Interim total 2.3</t>
  </si>
  <si>
    <t>2.4</t>
  </si>
  <si>
    <t>Expert 3 (in accordance with ToR provisions/criteria)</t>
  </si>
  <si>
    <t>2.4.1</t>
  </si>
  <si>
    <t>2.4.2</t>
  </si>
  <si>
    <t>2.4.3</t>
  </si>
  <si>
    <t>2.4.4</t>
  </si>
  <si>
    <t>2.4.5</t>
  </si>
  <si>
    <t>2.4.6</t>
  </si>
  <si>
    <t>2.4.7</t>
  </si>
  <si>
    <t>2.4.8</t>
  </si>
  <si>
    <t>Interim total 2.4</t>
  </si>
  <si>
    <t>2.5</t>
  </si>
  <si>
    <t>Expert 4 (in accordance with ToR provisions/criteria)</t>
  </si>
  <si>
    <t>2.5.1</t>
  </si>
  <si>
    <t>2.5.2</t>
  </si>
  <si>
    <t>2.5.3</t>
  </si>
  <si>
    <t>2.5.4</t>
  </si>
  <si>
    <t>2.5.5</t>
  </si>
  <si>
    <t>2.5.6</t>
  </si>
  <si>
    <t>2.5.7</t>
  </si>
  <si>
    <t>2.5.8</t>
  </si>
  <si>
    <t>Interim total 2.5</t>
  </si>
  <si>
    <t>2.6</t>
  </si>
  <si>
    <t>Short-term expert pool 1 (in accordance with ToR provisions/criteria)</t>
  </si>
  <si>
    <t>2.6.1</t>
  </si>
  <si>
    <t>2.6.2</t>
  </si>
  <si>
    <t>2.6.3</t>
  </si>
  <si>
    <t>2.6.4</t>
  </si>
  <si>
    <t>2.6.5</t>
  </si>
  <si>
    <t>2.6.6</t>
  </si>
  <si>
    <t>2.6.7</t>
  </si>
  <si>
    <t>Interim total 2.6</t>
  </si>
  <si>
    <t>2.7</t>
  </si>
  <si>
    <t>Short-term expert pool 2 (in accordance with ToR provisions/criteria)</t>
  </si>
  <si>
    <t>2.7.1</t>
  </si>
  <si>
    <t>2.7.2</t>
  </si>
  <si>
    <t>2.7.3</t>
  </si>
  <si>
    <t>2.7.4</t>
  </si>
  <si>
    <t>2.7.5</t>
  </si>
  <si>
    <t>2.7.6</t>
  </si>
  <si>
    <t>2.7.7</t>
  </si>
  <si>
    <t>Interim total 2.7</t>
  </si>
  <si>
    <t>2.8</t>
  </si>
  <si>
    <t>Assessment of proposed personnel for non-specified positions (provided permissible under ToRs)</t>
  </si>
  <si>
    <t>2.8.1</t>
  </si>
  <si>
    <t>Composition and sufficient assignment duration of the team in order to perform the tasks specified in the schedule and personnel assignment plan</t>
  </si>
  <si>
    <t>2.8.2</t>
  </si>
  <si>
    <t>Qualifications and sufficient assignment duration of the team (professional experience and other specific experience) in order to process theme 1</t>
  </si>
  <si>
    <t>2.8.3</t>
  </si>
  <si>
    <t>Qualifications and sufficient assignment duration of the team (professional experience and other specific experience) in order to process theme 2</t>
  </si>
  <si>
    <t>Interim total 2.8</t>
  </si>
  <si>
    <t>Total 2</t>
  </si>
  <si>
    <t>Overall total 1 + 2</t>
  </si>
  <si>
    <t>Assessment in %</t>
  </si>
  <si>
    <t>Ranking</t>
  </si>
  <si>
    <t>I hereby declare that I completed this assessment independently, to the best of my knowledge and in good faith. I will treat the information confidentially and will not pass on any details of the ongoing assessment procedure.</t>
  </si>
  <si>
    <t>Date, full first and last name, function, OU</t>
  </si>
  <si>
    <t>Business model training for Makers Empowerment Hubs</t>
  </si>
  <si>
    <t>Тренінг з бізнес-моделей для хабів розширення можливостей мейкерів</t>
  </si>
  <si>
    <t xml:space="preserve">Description of at least 1 training program for businesses, labs, startups, entrepreneurs or similar organizations, detailed enough to decide on eligibility of the tender (max 1 page in English, if possible including links, references and photos if any).  </t>
  </si>
  <si>
    <t>Опис щонайменше 1 навчальної програми для підприємств, лабораторій, стартапів, підприємців або подібних організацій, достатньо детальний, щоб визначити відповідність тендерної пропозиції (максимум 1 сторінка англійською мовою, якщо можливо, включаючи посилання, рекомендації та фотографії, якщо такі є).</t>
  </si>
  <si>
    <r>
      <t xml:space="preserve">Total value of the Bid for this tender shall not exceed  </t>
    </r>
    <r>
      <rPr>
        <b/>
        <sz val="12"/>
        <rFont val="Arial"/>
        <family val="2"/>
      </rPr>
      <t>UAH  1 297 014,29</t>
    </r>
    <r>
      <rPr>
        <sz val="12"/>
        <rFont val="Arial"/>
        <family val="2"/>
        <charset val="204"/>
      </rPr>
      <t xml:space="preserve">  all costs included. Bids with overall maximum budget which will exceed </t>
    </r>
    <r>
      <rPr>
        <b/>
        <sz val="12"/>
        <rFont val="Arial"/>
        <family val="2"/>
      </rPr>
      <t>UAH 1 297 014,29</t>
    </r>
    <r>
      <rPr>
        <sz val="12"/>
        <rFont val="Arial"/>
        <family val="2"/>
        <charset val="204"/>
      </rPr>
      <t xml:space="preserve">  will be rejected.
Загальна вартість пропозиції для тендеру не повинна перевищувати</t>
    </r>
    <r>
      <rPr>
        <b/>
        <sz val="12"/>
        <rFont val="Arial"/>
        <family val="2"/>
      </rPr>
      <t xml:space="preserve"> 1 297 014,29  грн</t>
    </r>
    <r>
      <rPr>
        <sz val="12"/>
        <rFont val="Arial"/>
        <family val="2"/>
        <charset val="204"/>
      </rPr>
      <t>. з урахуванням усіх витрат. Пропозиції із загальним максимальним бюджетом, який перевищуватиме</t>
    </r>
    <r>
      <rPr>
        <b/>
        <sz val="12"/>
        <rFont val="Arial"/>
        <family val="2"/>
      </rPr>
      <t xml:space="preserve"> 1 297 014,29  грн.</t>
    </r>
    <r>
      <rPr>
        <sz val="12"/>
        <rFont val="Arial"/>
        <family val="2"/>
        <charset val="204"/>
      </rPr>
      <t>, будуть відхилені.</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</si>
</sst>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dd\.mm\.yyyy;@"/>
    <numFmt numFmtId="165" formatCode="_-* #,##0.00_₴_-;\-* #,##0.00_₴_-;_-* &quot;-&quot;??_₴_-;_-@_-"/>
    <numFmt numFmtId="166" formatCode="_-* #,##0.00\ [$₴-422]_-;\-* #,##0.00\ [$₴-422]_-;_-* &quot;-&quot;??\ [$₴-422]_-;_-@_-"/>
    <numFmt numFmtId="167" formatCode="#,##0.0"/>
    <numFmt numFmtId="168" formatCode="0.0"/>
  </numFmts>
  <fonts count="72">
    <font>
      <sz val="11"/>
      <color theme="1"/>
      <name val="Calibri"/>
      <family val="2"/>
      <charset val="204"/>
      <scheme val="minor"/>
    </font>
    <font>
      <sz val="11"/>
      <color theme="1"/>
      <name val="Calibri"/>
      <family val="2"/>
      <scheme val="minor"/>
    </font>
    <font>
      <sz val="10"/>
      <color theme="1"/>
      <name val="Arial"/>
      <family val="2"/>
      <charset val="204"/>
    </font>
    <font>
      <sz val="10"/>
      <color theme="1"/>
      <name val="Arial"/>
      <family val="2"/>
      <charset val="204"/>
    </font>
    <font>
      <sz val="10"/>
      <color rgb="FF000000"/>
      <name val="Arial"/>
      <family val="2"/>
      <charset val="204"/>
    </font>
    <font>
      <b/>
      <sz val="10"/>
      <color theme="1"/>
      <name val="Arial"/>
      <family val="2"/>
      <charset val="204"/>
    </font>
    <font>
      <b/>
      <u/>
      <sz val="10"/>
      <color rgb="FF000000"/>
      <name val="Arial"/>
      <family val="2"/>
      <charset val="204"/>
    </font>
    <font>
      <u/>
      <sz val="11"/>
      <color theme="10"/>
      <name val="Calibri"/>
      <family val="2"/>
      <charset val="204"/>
      <scheme val="minor"/>
    </font>
    <font>
      <u/>
      <sz val="10"/>
      <color theme="1"/>
      <name val="Arial"/>
      <family val="2"/>
      <charset val="204"/>
    </font>
    <font>
      <sz val="9"/>
      <color theme="1"/>
      <name val="Calibri"/>
      <family val="2"/>
      <charset val="204"/>
      <scheme val="minor"/>
    </font>
    <font>
      <u/>
      <sz val="10"/>
      <color theme="10"/>
      <name val="Arial"/>
      <family val="2"/>
      <charset val="204"/>
    </font>
    <font>
      <sz val="12"/>
      <color theme="1"/>
      <name val="Calibri"/>
      <family val="2"/>
      <scheme val="minor"/>
    </font>
    <font>
      <sz val="11"/>
      <color theme="1"/>
      <name val="Calibri"/>
      <family val="2"/>
      <scheme val="minor"/>
    </font>
    <font>
      <sz val="10"/>
      <name val="Arial"/>
      <family val="2"/>
      <charset val="204"/>
    </font>
    <font>
      <b/>
      <u/>
      <sz val="12"/>
      <color theme="1"/>
      <name val="Arial"/>
      <family val="2"/>
      <charset val="204"/>
    </font>
    <font>
      <i/>
      <sz val="10"/>
      <color theme="1"/>
      <name val="Arial"/>
      <family val="2"/>
      <charset val="204"/>
    </font>
    <font>
      <sz val="10"/>
      <color rgb="FFFF0000"/>
      <name val="Arial"/>
      <family val="2"/>
      <charset val="204"/>
    </font>
    <font>
      <b/>
      <sz val="10"/>
      <name val="Arial"/>
      <family val="2"/>
      <charset val="204"/>
    </font>
    <font>
      <sz val="11"/>
      <color theme="1"/>
      <name val="Calibri"/>
      <family val="2"/>
      <charset val="204"/>
      <scheme val="minor"/>
    </font>
    <font>
      <b/>
      <sz val="9"/>
      <color theme="1"/>
      <name val="Arial"/>
      <family val="2"/>
      <charset val="204"/>
    </font>
    <font>
      <sz val="12"/>
      <color theme="1"/>
      <name val="Arial"/>
      <family val="2"/>
      <charset val="204"/>
    </font>
    <font>
      <b/>
      <sz val="11"/>
      <color theme="1"/>
      <name val="Calibri"/>
      <family val="2"/>
      <charset val="204"/>
      <scheme val="minor"/>
    </font>
    <font>
      <sz val="10"/>
      <name val="Arial"/>
      <family val="2"/>
    </font>
    <font>
      <b/>
      <sz val="9"/>
      <color rgb="FF000000"/>
      <name val="Arial"/>
      <family val="2"/>
      <charset val="204"/>
    </font>
    <font>
      <b/>
      <sz val="9"/>
      <color rgb="FFFF0000"/>
      <name val="Arial"/>
      <family val="2"/>
      <charset val="204"/>
    </font>
    <font>
      <b/>
      <sz val="10"/>
      <color rgb="FF000000"/>
      <name val="Arial"/>
      <family val="2"/>
    </font>
    <font>
      <b/>
      <u/>
      <sz val="10"/>
      <color rgb="FF000000"/>
      <name val="Arial"/>
      <family val="2"/>
    </font>
    <font>
      <b/>
      <sz val="10"/>
      <color rgb="FFFF0000"/>
      <name val="Arial"/>
      <family val="2"/>
    </font>
    <font>
      <sz val="10"/>
      <color rgb="FF00B0F0"/>
      <name val="Arial"/>
      <family val="2"/>
    </font>
    <font>
      <b/>
      <sz val="10"/>
      <color theme="1"/>
      <name val="Arial"/>
      <family val="2"/>
    </font>
    <font>
      <sz val="10"/>
      <color theme="1"/>
      <name val="Arial"/>
      <family val="2"/>
    </font>
    <font>
      <b/>
      <sz val="8"/>
      <color theme="1"/>
      <name val="Arial"/>
      <family val="2"/>
    </font>
    <font>
      <sz val="9"/>
      <color rgb="FF000000"/>
      <name val="Arial"/>
      <family val="2"/>
      <charset val="204"/>
    </font>
    <font>
      <sz val="10"/>
      <color rgb="FF000000"/>
      <name val="Arial"/>
      <family val="2"/>
    </font>
    <font>
      <u/>
      <sz val="10"/>
      <color theme="10"/>
      <name val="Arial"/>
      <family val="2"/>
    </font>
    <font>
      <sz val="10"/>
      <color rgb="FF0070C0"/>
      <name val="Arial"/>
      <family val="2"/>
    </font>
    <font>
      <sz val="9"/>
      <color rgb="FF000000"/>
      <name val="Arial"/>
      <family val="2"/>
    </font>
    <font>
      <b/>
      <sz val="10"/>
      <name val="Arial"/>
      <family val="2"/>
    </font>
    <font>
      <sz val="10"/>
      <color rgb="FFFF0000"/>
      <name val="Arial"/>
      <family val="2"/>
    </font>
    <font>
      <b/>
      <u/>
      <sz val="10"/>
      <name val="Arial"/>
      <family val="2"/>
    </font>
    <font>
      <u/>
      <sz val="10"/>
      <name val="Arial"/>
      <family val="2"/>
    </font>
    <font>
      <sz val="10"/>
      <color theme="4" tint="-0.249977111117893"/>
      <name val="Arial"/>
      <family val="2"/>
    </font>
    <font>
      <b/>
      <sz val="11"/>
      <color theme="1"/>
      <name val="Arial"/>
      <family val="2"/>
    </font>
    <font>
      <b/>
      <sz val="9"/>
      <color rgb="FFFF0000"/>
      <name val="Calibri"/>
      <family val="2"/>
      <charset val="204"/>
      <scheme val="minor"/>
    </font>
    <font>
      <b/>
      <sz val="11"/>
      <color theme="1"/>
      <name val="Calibri"/>
      <family val="2"/>
      <scheme val="minor"/>
    </font>
    <font>
      <b/>
      <sz val="11"/>
      <name val="Arial"/>
      <family val="2"/>
    </font>
    <font>
      <sz val="12"/>
      <color theme="1"/>
      <name val="Arial"/>
      <family val="2"/>
    </font>
    <font>
      <b/>
      <sz val="12"/>
      <name val="Arial"/>
      <family val="2"/>
    </font>
    <font>
      <sz val="12"/>
      <name val="Arial"/>
      <family val="2"/>
    </font>
    <font>
      <sz val="12"/>
      <color theme="1"/>
      <name val="Calibri"/>
      <family val="2"/>
      <charset val="204"/>
      <scheme val="minor"/>
    </font>
    <font>
      <sz val="12"/>
      <name val="Arial"/>
      <family val="2"/>
      <charset val="204"/>
    </font>
    <font>
      <b/>
      <sz val="12"/>
      <name val="Arial"/>
      <family val="2"/>
      <charset val="204"/>
    </font>
    <font>
      <b/>
      <sz val="11"/>
      <color rgb="FFFF0000"/>
      <name val="Arial"/>
      <family val="2"/>
    </font>
    <font>
      <b/>
      <sz val="11"/>
      <color rgb="FFFF0000"/>
      <name val="Calibri"/>
      <family val="2"/>
      <scheme val="minor"/>
    </font>
    <font>
      <sz val="12"/>
      <name val="Calibri"/>
      <family val="2"/>
      <scheme val="minor"/>
    </font>
    <font>
      <sz val="8"/>
      <name val="Calibri"/>
      <family val="2"/>
      <charset val="204"/>
      <scheme val="minor"/>
    </font>
    <font>
      <b/>
      <sz val="12"/>
      <color rgb="FFFF0000"/>
      <name val="Calibri"/>
      <family val="2"/>
      <scheme val="minor"/>
    </font>
    <font>
      <b/>
      <sz val="14"/>
      <color theme="1"/>
      <name val="Arial"/>
      <family val="2"/>
    </font>
    <font>
      <sz val="11"/>
      <color theme="1"/>
      <name val="Arial"/>
      <family val="2"/>
    </font>
    <font>
      <b/>
      <sz val="14"/>
      <name val="Arial"/>
      <family val="2"/>
    </font>
    <font>
      <b/>
      <sz val="14"/>
      <name val="Calibri"/>
      <family val="2"/>
      <scheme val="minor"/>
    </font>
    <font>
      <b/>
      <sz val="14"/>
      <color rgb="FFFF0000"/>
      <name val="Arial"/>
      <family val="2"/>
    </font>
    <font>
      <b/>
      <sz val="18"/>
      <name val="Arial"/>
      <family val="2"/>
    </font>
    <font>
      <sz val="8"/>
      <name val="Arial"/>
      <family val="2"/>
    </font>
    <font>
      <b/>
      <sz val="17"/>
      <name val="Arial"/>
      <family val="2"/>
    </font>
    <font>
      <sz val="17"/>
      <name val="Arial"/>
      <family val="2"/>
    </font>
    <font>
      <sz val="6"/>
      <name val="Arial"/>
      <family val="2"/>
    </font>
    <font>
      <sz val="22"/>
      <color rgb="FF808080"/>
      <name val="Arial"/>
      <family val="2"/>
    </font>
    <font>
      <b/>
      <sz val="8"/>
      <name val="Arial"/>
      <family val="2"/>
    </font>
    <font>
      <i/>
      <sz val="11"/>
      <color rgb="FF7F7F7F"/>
      <name val="Calibri"/>
      <family val="2"/>
      <scheme val="minor"/>
    </font>
    <font>
      <i/>
      <sz val="8"/>
      <color rgb="FF7F7F7F"/>
      <name val="Calibri"/>
      <family val="2"/>
      <scheme val="minor"/>
    </font>
    <font>
      <sz val="8"/>
      <name val="Univers (WN)"/>
    </font>
  </fonts>
  <fills count="13">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CC66"/>
        <bgColor indexed="64"/>
      </patternFill>
    </fill>
    <fill>
      <patternFill patternType="solid">
        <fgColor rgb="FFFFFFCC"/>
        <bgColor indexed="64"/>
      </patternFill>
    </fill>
    <fill>
      <patternFill patternType="solid">
        <fgColor indexed="47"/>
        <bgColor indexed="64"/>
      </patternFill>
    </fill>
    <fill>
      <patternFill patternType="solid">
        <fgColor indexed="65"/>
        <bgColor indexed="64"/>
      </patternFill>
    </fill>
    <fill>
      <patternFill patternType="lightGray"/>
    </fill>
  </fills>
  <borders count="7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auto="1"/>
      </bottom>
      <diagonal/>
    </border>
    <border>
      <left/>
      <right style="thin">
        <color indexed="64"/>
      </right>
      <top style="medium">
        <color auto="1"/>
      </top>
      <bottom style="medium">
        <color auto="1"/>
      </bottom>
      <diagonal/>
    </border>
    <border>
      <left style="thin">
        <color indexed="64"/>
      </left>
      <right/>
      <top style="medium">
        <color auto="1"/>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auto="1"/>
      </left>
      <right style="thin">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auto="1"/>
      </right>
      <top style="thin">
        <color indexed="64"/>
      </top>
      <bottom/>
      <diagonal/>
    </border>
    <border>
      <left style="medium">
        <color auto="1"/>
      </left>
      <right style="thin">
        <color indexed="64"/>
      </right>
      <top style="thin">
        <color indexed="64"/>
      </top>
      <bottom/>
      <diagonal/>
    </border>
    <border>
      <left style="medium">
        <color auto="1"/>
      </left>
      <right style="thin">
        <color auto="1"/>
      </right>
      <top style="medium">
        <color auto="1"/>
      </top>
      <bottom style="medium">
        <color auto="1"/>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medium">
        <color auto="1"/>
      </bottom>
      <diagonal/>
    </border>
    <border>
      <left/>
      <right style="thin">
        <color auto="1"/>
      </right>
      <top style="thin">
        <color auto="1"/>
      </top>
      <bottom/>
      <diagonal/>
    </border>
    <border>
      <left style="thin">
        <color auto="1"/>
      </left>
      <right style="thin">
        <color auto="1"/>
      </right>
      <top/>
      <bottom/>
      <diagonal/>
    </border>
    <border>
      <left style="thin">
        <color auto="1"/>
      </left>
      <right style="hair">
        <color auto="1"/>
      </right>
      <top/>
      <bottom/>
      <diagonal/>
    </border>
    <border>
      <left/>
      <right style="thin">
        <color auto="1"/>
      </right>
      <top/>
      <bottom style="thin">
        <color auto="1"/>
      </bottom>
      <diagonal/>
    </border>
    <border>
      <left style="thin">
        <color auto="1"/>
      </left>
      <right style="hair">
        <color auto="1"/>
      </right>
      <top/>
      <bottom style="thin">
        <color auto="1"/>
      </bottom>
      <diagonal/>
    </border>
    <border>
      <left/>
      <right style="thin">
        <color auto="1"/>
      </right>
      <top style="thin">
        <color auto="1"/>
      </top>
      <bottom style="thin">
        <color theme="0" tint="-0.499984740745262"/>
      </bottom>
      <diagonal/>
    </border>
    <border>
      <left style="thin">
        <color auto="1"/>
      </left>
      <right/>
      <top style="thin">
        <color auto="1"/>
      </top>
      <bottom style="thin">
        <color theme="0" tint="-0.499984740745262"/>
      </bottom>
      <diagonal/>
    </border>
    <border>
      <left style="thin">
        <color auto="1"/>
      </left>
      <right style="thin">
        <color auto="1"/>
      </right>
      <top style="thin">
        <color auto="1"/>
      </top>
      <bottom style="thin">
        <color theme="0" tint="-0.499984740745262"/>
      </bottom>
      <diagonal/>
    </border>
    <border>
      <left style="thin">
        <color auto="1"/>
      </left>
      <right style="hair">
        <color auto="1"/>
      </right>
      <top style="thin">
        <color auto="1"/>
      </top>
      <bottom style="thin">
        <color theme="0" tint="-0.499984740745262"/>
      </bottom>
      <diagonal/>
    </border>
    <border>
      <left style="hair">
        <color auto="1"/>
      </left>
      <right style="thin">
        <color auto="1"/>
      </right>
      <top style="thin">
        <color auto="1"/>
      </top>
      <bottom style="thin">
        <color theme="0" tint="-0.499984740745262"/>
      </bottom>
      <diagonal/>
    </border>
    <border>
      <left style="hair">
        <color auto="1"/>
      </left>
      <right/>
      <top style="thin">
        <color auto="1"/>
      </top>
      <bottom style="thin">
        <color theme="0" tint="-0.499984740745262"/>
      </bottom>
      <diagonal/>
    </border>
    <border>
      <left/>
      <right style="thin">
        <color auto="1"/>
      </right>
      <top style="thin">
        <color theme="0" tint="-0.499984740745262"/>
      </top>
      <bottom style="thin">
        <color theme="0" tint="-0.499984740745262"/>
      </bottom>
      <diagonal/>
    </border>
    <border>
      <left style="thin">
        <color auto="1"/>
      </left>
      <right/>
      <top style="thin">
        <color theme="0" tint="-0.499984740745262"/>
      </top>
      <bottom style="thin">
        <color theme="0" tint="-0.499984740745262"/>
      </bottom>
      <diagonal/>
    </border>
    <border>
      <left style="thin">
        <color auto="1"/>
      </left>
      <right style="thin">
        <color auto="1"/>
      </right>
      <top style="thin">
        <color theme="0" tint="-0.499984740745262"/>
      </top>
      <bottom style="thin">
        <color theme="0" tint="-0.499984740745262"/>
      </bottom>
      <diagonal/>
    </border>
    <border>
      <left style="thin">
        <color auto="1"/>
      </left>
      <right style="hair">
        <color auto="1"/>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auto="1"/>
      </right>
      <top style="thin">
        <color theme="0" tint="-0.499984740745262"/>
      </top>
      <bottom/>
      <diagonal/>
    </border>
    <border>
      <left style="thin">
        <color auto="1"/>
      </left>
      <right/>
      <top style="thin">
        <color theme="0" tint="-0.499984740745262"/>
      </top>
      <bottom style="thin">
        <color auto="1"/>
      </bottom>
      <diagonal/>
    </border>
    <border>
      <left/>
      <right style="thin">
        <color auto="1"/>
      </right>
      <top style="thin">
        <color theme="0" tint="-0.499984740745262"/>
      </top>
      <bottom style="thin">
        <color auto="1"/>
      </bottom>
      <diagonal/>
    </border>
    <border>
      <left style="thin">
        <color auto="1"/>
      </left>
      <right style="thin">
        <color auto="1"/>
      </right>
      <top style="thin">
        <color theme="0" tint="-0.499984740745262"/>
      </top>
      <bottom/>
      <diagonal/>
    </border>
    <border>
      <left style="thin">
        <color auto="1"/>
      </left>
      <right style="hair">
        <color auto="1"/>
      </right>
      <top style="thin">
        <color theme="0" tint="-0.499984740745262"/>
      </top>
      <bottom/>
      <diagonal/>
    </border>
    <border>
      <left/>
      <right/>
      <top style="thin">
        <color theme="0" tint="-0.499984740745262"/>
      </top>
      <bottom/>
      <diagonal/>
    </border>
    <border>
      <left style="thin">
        <color auto="1"/>
      </left>
      <right style="hair">
        <color auto="1"/>
      </right>
      <top style="thin">
        <color auto="1"/>
      </top>
      <bottom style="thin">
        <color auto="1"/>
      </bottom>
      <diagonal/>
    </border>
    <border>
      <left/>
      <right/>
      <top style="thin">
        <color auto="1"/>
      </top>
      <bottom style="thin">
        <color theme="0" tint="-0.499984740745262"/>
      </bottom>
      <diagonal/>
    </border>
  </borders>
  <cellStyleXfs count="20">
    <xf numFmtId="0" fontId="0" fillId="0" borderId="0"/>
    <xf numFmtId="0" fontId="7" fillId="0" borderId="0" applyNumberFormat="0" applyFill="0" applyBorder="0" applyAlignment="0" applyProtection="0"/>
    <xf numFmtId="0" fontId="11" fillId="0" borderId="0"/>
    <xf numFmtId="0" fontId="12" fillId="0" borderId="0"/>
    <xf numFmtId="0" fontId="12" fillId="0" borderId="0"/>
    <xf numFmtId="0" fontId="2" fillId="0" borderId="0"/>
    <xf numFmtId="0" fontId="2" fillId="0" borderId="0"/>
    <xf numFmtId="0" fontId="10" fillId="0" borderId="0" applyNumberFormat="0" applyFill="0" applyBorder="0" applyAlignment="0" applyProtection="0"/>
    <xf numFmtId="0" fontId="2" fillId="0" borderId="0"/>
    <xf numFmtId="0" fontId="18" fillId="0" borderId="0"/>
    <xf numFmtId="0" fontId="1" fillId="0" borderId="0"/>
    <xf numFmtId="0" fontId="18" fillId="0" borderId="0"/>
    <xf numFmtId="0" fontId="2" fillId="0" borderId="0"/>
    <xf numFmtId="0" fontId="2" fillId="0" borderId="0"/>
    <xf numFmtId="0" fontId="18" fillId="0" borderId="0"/>
    <xf numFmtId="0" fontId="11" fillId="0" borderId="0"/>
    <xf numFmtId="0" fontId="2" fillId="0" borderId="0"/>
    <xf numFmtId="0" fontId="63" fillId="0" borderId="0"/>
    <xf numFmtId="0" fontId="69" fillId="0" borderId="0" applyNumberFormat="0" applyFill="0" applyBorder="0" applyAlignment="0" applyProtection="0"/>
    <xf numFmtId="9" fontId="63" fillId="0" borderId="0" applyFont="0" applyFill="0" applyBorder="0" applyAlignment="0" applyProtection="0"/>
  </cellStyleXfs>
  <cellXfs count="423">
    <xf numFmtId="0" fontId="0" fillId="0" borderId="0" xfId="0"/>
    <xf numFmtId="0" fontId="3" fillId="0" borderId="0" xfId="0" applyFont="1"/>
    <xf numFmtId="0" fontId="14" fillId="0" borderId="0" xfId="3" applyFont="1"/>
    <xf numFmtId="0" fontId="12" fillId="0" borderId="0" xfId="3"/>
    <xf numFmtId="0" fontId="15" fillId="0" borderId="0" xfId="3" applyFont="1"/>
    <xf numFmtId="0" fontId="2" fillId="0" borderId="0" xfId="3" applyFont="1" applyAlignment="1">
      <alignment wrapText="1"/>
    </xf>
    <xf numFmtId="0" fontId="2" fillId="0" borderId="0" xfId="0" applyFont="1"/>
    <xf numFmtId="0" fontId="2" fillId="0" borderId="0" xfId="3" applyFont="1" applyAlignment="1">
      <alignment vertical="top" wrapText="1"/>
    </xf>
    <xf numFmtId="0" fontId="2" fillId="0" borderId="0" xfId="3" applyFont="1"/>
    <xf numFmtId="0" fontId="2" fillId="2" borderId="0" xfId="0" applyFont="1" applyFill="1"/>
    <xf numFmtId="0" fontId="2" fillId="2" borderId="0" xfId="0" applyFont="1" applyFill="1" applyAlignment="1">
      <alignment horizontal="center" vertical="top" wrapText="1"/>
    </xf>
    <xf numFmtId="0" fontId="2" fillId="2" borderId="0" xfId="0" applyFont="1" applyFill="1" applyAlignment="1">
      <alignment vertical="center"/>
    </xf>
    <xf numFmtId="0" fontId="3" fillId="2" borderId="0" xfId="0" applyFont="1" applyFill="1"/>
    <xf numFmtId="0" fontId="2" fillId="2" borderId="0" xfId="0" applyFont="1" applyFill="1" applyAlignment="1">
      <alignment horizontal="left"/>
    </xf>
    <xf numFmtId="0" fontId="8" fillId="2" borderId="5" xfId="0" applyFont="1" applyFill="1" applyBorder="1"/>
    <xf numFmtId="0" fontId="2" fillId="2" borderId="6" xfId="0" applyFont="1" applyFill="1" applyBorder="1"/>
    <xf numFmtId="0" fontId="2" fillId="2" borderId="7" xfId="0" applyFont="1" applyFill="1" applyBorder="1"/>
    <xf numFmtId="0" fontId="7" fillId="2" borderId="9" xfId="1" applyFill="1" applyBorder="1"/>
    <xf numFmtId="0" fontId="7" fillId="2" borderId="0" xfId="1" applyFill="1"/>
    <xf numFmtId="0" fontId="2" fillId="2" borderId="12" xfId="0" applyFont="1" applyFill="1" applyBorder="1"/>
    <xf numFmtId="0" fontId="5" fillId="2" borderId="0" xfId="0" applyFont="1" applyFill="1"/>
    <xf numFmtId="0" fontId="30" fillId="0" borderId="17" xfId="0" applyFont="1" applyBorder="1" applyAlignment="1">
      <alignment horizontal="center" vertical="center"/>
    </xf>
    <xf numFmtId="0" fontId="30" fillId="0" borderId="0" xfId="0" applyFont="1"/>
    <xf numFmtId="0" fontId="16" fillId="0" borderId="0" xfId="0" applyFont="1"/>
    <xf numFmtId="0" fontId="38" fillId="0" borderId="0" xfId="0" applyFont="1"/>
    <xf numFmtId="0" fontId="7" fillId="2" borderId="1" xfId="1" applyFill="1" applyBorder="1"/>
    <xf numFmtId="0" fontId="4" fillId="2" borderId="0" xfId="0" applyFont="1" applyFill="1" applyAlignment="1">
      <alignment horizontal="left" wrapText="1"/>
    </xf>
    <xf numFmtId="0" fontId="2" fillId="2" borderId="0" xfId="0" applyFont="1" applyFill="1" applyAlignment="1">
      <alignment horizontal="left" wrapText="1"/>
    </xf>
    <xf numFmtId="0" fontId="2" fillId="2" borderId="0" xfId="0" applyFont="1" applyFill="1" applyAlignment="1">
      <alignment vertical="center" wrapText="1"/>
    </xf>
    <xf numFmtId="0" fontId="39" fillId="4" borderId="18" xfId="1" applyFont="1" applyFill="1" applyBorder="1" applyAlignment="1">
      <alignment vertical="center"/>
    </xf>
    <xf numFmtId="0" fontId="10" fillId="4" borderId="19" xfId="1" applyFont="1" applyFill="1" applyBorder="1" applyAlignment="1">
      <alignment vertical="center"/>
    </xf>
    <xf numFmtId="0" fontId="10" fillId="4" borderId="20" xfId="1" applyFont="1" applyFill="1" applyBorder="1" applyAlignment="1">
      <alignment vertical="center"/>
    </xf>
    <xf numFmtId="0" fontId="40" fillId="4" borderId="18" xfId="1" applyFont="1" applyFill="1" applyBorder="1" applyAlignment="1">
      <alignment vertical="center"/>
    </xf>
    <xf numFmtId="0" fontId="21" fillId="2" borderId="20" xfId="0" applyFont="1" applyFill="1" applyBorder="1"/>
    <xf numFmtId="0" fontId="20" fillId="2" borderId="0" xfId="0" applyFont="1" applyFill="1" applyAlignment="1">
      <alignment horizontal="right"/>
    </xf>
    <xf numFmtId="0" fontId="44" fillId="0" borderId="0" xfId="2" applyFont="1"/>
    <xf numFmtId="0" fontId="1" fillId="0" borderId="0" xfId="2" applyFont="1"/>
    <xf numFmtId="0" fontId="11" fillId="0" borderId="0" xfId="2"/>
    <xf numFmtId="165" fontId="2" fillId="0" borderId="0" xfId="0" applyNumberFormat="1" applyFont="1" applyAlignment="1">
      <alignment wrapText="1"/>
    </xf>
    <xf numFmtId="49" fontId="20" fillId="0" borderId="0" xfId="0" applyNumberFormat="1" applyFont="1" applyAlignment="1">
      <alignment horizontal="right" wrapText="1"/>
    </xf>
    <xf numFmtId="0" fontId="20" fillId="0" borderId="0" xfId="0" applyFont="1" applyAlignment="1">
      <alignment horizontal="left" vertical="top" wrapText="1"/>
    </xf>
    <xf numFmtId="0" fontId="54" fillId="0" borderId="0" xfId="2" applyFont="1"/>
    <xf numFmtId="0" fontId="54" fillId="0" borderId="1" xfId="2" applyFont="1" applyBorder="1" applyAlignment="1">
      <alignment horizontal="center" vertical="center"/>
    </xf>
    <xf numFmtId="0" fontId="0" fillId="5" borderId="0" xfId="0" applyFill="1"/>
    <xf numFmtId="0" fontId="51" fillId="2" borderId="0" xfId="2" applyFont="1" applyFill="1" applyAlignment="1">
      <alignment horizontal="left"/>
    </xf>
    <xf numFmtId="0" fontId="53" fillId="0" borderId="0" xfId="2" applyFont="1" applyAlignment="1">
      <alignment horizontal="left" vertical="center" wrapText="1"/>
    </xf>
    <xf numFmtId="0" fontId="1" fillId="0" borderId="6" xfId="2" applyFont="1" applyBorder="1"/>
    <xf numFmtId="0" fontId="46" fillId="0" borderId="0" xfId="0" applyFont="1" applyAlignment="1">
      <alignment vertical="center"/>
    </xf>
    <xf numFmtId="0" fontId="46" fillId="2" borderId="0" xfId="0" applyFont="1" applyFill="1" applyAlignment="1">
      <alignment horizontal="left" vertical="center"/>
    </xf>
    <xf numFmtId="0" fontId="46" fillId="2" borderId="0" xfId="0" applyFont="1" applyFill="1" applyAlignment="1">
      <alignment vertical="center"/>
    </xf>
    <xf numFmtId="166" fontId="2" fillId="0" borderId="0" xfId="0" applyNumberFormat="1" applyFont="1" applyAlignment="1">
      <alignment horizontal="center" vertical="center"/>
    </xf>
    <xf numFmtId="0" fontId="58" fillId="0" borderId="40" xfId="0" applyFont="1" applyBorder="1" applyAlignment="1">
      <alignment horizontal="center" vertical="center"/>
    </xf>
    <xf numFmtId="0" fontId="58" fillId="0" borderId="46" xfId="0" applyFont="1" applyBorder="1" applyAlignment="1">
      <alignment horizontal="center" vertical="center"/>
    </xf>
    <xf numFmtId="0" fontId="51" fillId="0" borderId="0" xfId="0" applyFont="1" applyAlignment="1">
      <alignment vertical="top"/>
    </xf>
    <xf numFmtId="0" fontId="58" fillId="0" borderId="42" xfId="0" applyFont="1" applyBorder="1" applyAlignment="1">
      <alignment horizontal="center" vertical="center"/>
    </xf>
    <xf numFmtId="0" fontId="11" fillId="0" borderId="0" xfId="2" applyAlignment="1">
      <alignment horizontal="left"/>
    </xf>
    <xf numFmtId="0" fontId="54" fillId="0" borderId="0" xfId="2" applyFont="1" applyAlignment="1">
      <alignment horizontal="left"/>
    </xf>
    <xf numFmtId="0" fontId="47" fillId="6" borderId="47" xfId="2" applyFont="1" applyFill="1" applyBorder="1" applyAlignment="1">
      <alignment horizontal="center" vertical="center" wrapText="1"/>
    </xf>
    <xf numFmtId="0" fontId="47" fillId="6" borderId="30" xfId="2" applyFont="1" applyFill="1" applyBorder="1" applyAlignment="1">
      <alignment horizontal="center" vertical="center" wrapText="1"/>
    </xf>
    <xf numFmtId="0" fontId="60" fillId="0" borderId="0" xfId="2" applyFont="1" applyAlignment="1">
      <alignment wrapText="1"/>
    </xf>
    <xf numFmtId="0" fontId="47" fillId="6" borderId="20" xfId="2" applyFont="1" applyFill="1" applyBorder="1" applyAlignment="1">
      <alignment horizontal="center" vertical="center" wrapText="1"/>
    </xf>
    <xf numFmtId="0" fontId="53" fillId="0" borderId="8" xfId="2" applyFont="1" applyBorder="1" applyAlignment="1">
      <alignment horizontal="left" vertical="center" wrapText="1"/>
    </xf>
    <xf numFmtId="0" fontId="47" fillId="6" borderId="22" xfId="2" applyFont="1" applyFill="1" applyBorder="1" applyAlignment="1">
      <alignment horizontal="center" vertical="center" wrapText="1"/>
    </xf>
    <xf numFmtId="0" fontId="53" fillId="0" borderId="8" xfId="2" applyFont="1" applyBorder="1" applyAlignment="1">
      <alignment vertical="center" wrapText="1"/>
    </xf>
    <xf numFmtId="0" fontId="46" fillId="2" borderId="48" xfId="0" applyFont="1" applyFill="1" applyBorder="1" applyAlignment="1">
      <alignment horizontal="center" vertical="top" wrapText="1"/>
    </xf>
    <xf numFmtId="1" fontId="46" fillId="7" borderId="1" xfId="0" applyNumberFormat="1" applyFont="1" applyFill="1" applyBorder="1" applyAlignment="1" applyProtection="1">
      <alignment horizontal="center" vertical="top" wrapText="1"/>
      <protection locked="0"/>
    </xf>
    <xf numFmtId="0" fontId="46" fillId="0" borderId="1" xfId="0" applyFont="1" applyBorder="1" applyAlignment="1">
      <alignment vertical="center"/>
    </xf>
    <xf numFmtId="4" fontId="46" fillId="2" borderId="14" xfId="0" applyNumberFormat="1" applyFont="1" applyFill="1" applyBorder="1" applyAlignment="1" applyProtection="1">
      <alignment horizontal="center" vertical="center"/>
      <protection locked="0"/>
    </xf>
    <xf numFmtId="4" fontId="46" fillId="0" borderId="45" xfId="0" applyNumberFormat="1" applyFont="1" applyBorder="1" applyAlignment="1">
      <alignment horizontal="center" vertical="center"/>
    </xf>
    <xf numFmtId="0" fontId="46" fillId="2" borderId="40" xfId="0" applyFont="1" applyFill="1" applyBorder="1" applyAlignment="1">
      <alignment horizontal="center" vertical="top" wrapText="1"/>
    </xf>
    <xf numFmtId="4" fontId="46" fillId="0" borderId="14" xfId="0" applyNumberFormat="1" applyFont="1" applyBorder="1" applyAlignment="1" applyProtection="1">
      <alignment horizontal="center" vertical="center"/>
      <protection locked="0"/>
    </xf>
    <xf numFmtId="1" fontId="46" fillId="2" borderId="1" xfId="0" applyNumberFormat="1" applyFont="1" applyFill="1" applyBorder="1" applyAlignment="1">
      <alignment horizontal="center" vertical="top" wrapText="1"/>
    </xf>
    <xf numFmtId="4" fontId="47" fillId="6" borderId="20" xfId="2" applyNumberFormat="1" applyFont="1" applyFill="1" applyBorder="1" applyAlignment="1">
      <alignment horizontal="center" vertical="center"/>
    </xf>
    <xf numFmtId="0" fontId="46" fillId="0" borderId="1" xfId="0" applyFont="1" applyBorder="1" applyAlignment="1">
      <alignment horizontal="left" vertical="center"/>
    </xf>
    <xf numFmtId="0" fontId="65" fillId="0" borderId="50" xfId="17" applyFont="1" applyBorder="1" applyAlignment="1">
      <alignment vertical="center"/>
    </xf>
    <xf numFmtId="0" fontId="67" fillId="0" borderId="0" xfId="17" applyFont="1" applyAlignment="1">
      <alignment vertical="center"/>
    </xf>
    <xf numFmtId="0" fontId="67" fillId="0" borderId="0" xfId="17" applyFont="1" applyAlignment="1">
      <alignment vertical="center" wrapText="1"/>
    </xf>
    <xf numFmtId="0" fontId="63" fillId="0" borderId="0" xfId="17" applyAlignment="1">
      <alignment vertical="center"/>
    </xf>
    <xf numFmtId="0" fontId="63" fillId="0" borderId="36" xfId="17" applyBorder="1" applyAlignment="1">
      <alignment horizontal="left" vertical="top"/>
    </xf>
    <xf numFmtId="0" fontId="63" fillId="0" borderId="0" xfId="17" applyAlignment="1" applyProtection="1">
      <alignment vertical="center"/>
      <protection hidden="1"/>
    </xf>
    <xf numFmtId="0" fontId="63" fillId="0" borderId="36" xfId="17" applyBorder="1" applyAlignment="1">
      <alignment vertical="center"/>
    </xf>
    <xf numFmtId="0" fontId="63" fillId="0" borderId="0" xfId="17" applyAlignment="1">
      <alignment horizontal="left" vertical="top"/>
    </xf>
    <xf numFmtId="0" fontId="63" fillId="0" borderId="50" xfId="17" applyBorder="1" applyAlignment="1">
      <alignment vertical="center" wrapText="1"/>
    </xf>
    <xf numFmtId="49" fontId="68" fillId="0" borderId="50" xfId="17" applyNumberFormat="1" applyFont="1" applyBorder="1" applyAlignment="1">
      <alignment vertical="center"/>
    </xf>
    <xf numFmtId="0" fontId="70" fillId="0" borderId="0" xfId="18" applyFont="1" applyBorder="1" applyAlignment="1" applyProtection="1">
      <alignment vertical="top" wrapText="1"/>
    </xf>
    <xf numFmtId="0" fontId="70" fillId="0" borderId="0" xfId="18" applyFont="1" applyBorder="1" applyAlignment="1">
      <alignment vertical="top" wrapText="1"/>
    </xf>
    <xf numFmtId="49" fontId="63" fillId="0" borderId="36" xfId="17" applyNumberFormat="1" applyBorder="1" applyAlignment="1">
      <alignment horizontal="center" vertical="center"/>
    </xf>
    <xf numFmtId="0" fontId="63" fillId="0" borderId="36" xfId="17" applyBorder="1" applyAlignment="1">
      <alignment horizontal="center" vertical="center"/>
    </xf>
    <xf numFmtId="0" fontId="63" fillId="0" borderId="36" xfId="17" applyBorder="1" applyAlignment="1">
      <alignment vertical="center" wrapText="1"/>
    </xf>
    <xf numFmtId="0" fontId="63" fillId="0" borderId="0" xfId="17" applyAlignment="1">
      <alignment horizontal="center" vertical="center"/>
    </xf>
    <xf numFmtId="49" fontId="63" fillId="0" borderId="0" xfId="17" applyNumberFormat="1" applyAlignment="1">
      <alignment horizontal="center" vertical="center"/>
    </xf>
    <xf numFmtId="49" fontId="63" fillId="0" borderId="53" xfId="17" quotePrefix="1" applyNumberFormat="1" applyBorder="1" applyAlignment="1">
      <alignment horizontal="center" vertical="center"/>
    </xf>
    <xf numFmtId="49" fontId="63" fillId="0" borderId="54" xfId="17" applyNumberFormat="1" applyBorder="1" applyAlignment="1">
      <alignment horizontal="center" vertical="center"/>
    </xf>
    <xf numFmtId="49" fontId="63" fillId="0" borderId="2" xfId="17" applyNumberFormat="1" applyBorder="1" applyAlignment="1">
      <alignment horizontal="center" vertical="center"/>
    </xf>
    <xf numFmtId="49" fontId="63" fillId="0" borderId="53" xfId="17" applyNumberFormat="1" applyBorder="1" applyAlignment="1">
      <alignment horizontal="center" vertical="center"/>
    </xf>
    <xf numFmtId="49" fontId="63" fillId="0" borderId="50" xfId="17" applyNumberFormat="1" applyBorder="1" applyAlignment="1">
      <alignment horizontal="center" vertical="center"/>
    </xf>
    <xf numFmtId="49" fontId="63" fillId="0" borderId="49" xfId="17" applyNumberFormat="1" applyBorder="1" applyAlignment="1">
      <alignment horizontal="center" vertical="center"/>
    </xf>
    <xf numFmtId="49" fontId="71" fillId="0" borderId="56" xfId="17" applyNumberFormat="1" applyFont="1" applyBorder="1" applyAlignment="1">
      <alignment horizontal="center" vertical="center"/>
    </xf>
    <xf numFmtId="49" fontId="63" fillId="0" borderId="55" xfId="17" applyNumberFormat="1" applyBorder="1" applyAlignment="1">
      <alignment horizontal="center" vertical="center"/>
    </xf>
    <xf numFmtId="49" fontId="37" fillId="10" borderId="37" xfId="17" quotePrefix="1" applyNumberFormat="1" applyFont="1" applyFill="1" applyBorder="1" applyAlignment="1">
      <alignment horizontal="center" vertical="center"/>
    </xf>
    <xf numFmtId="0" fontId="68" fillId="0" borderId="0" xfId="17" applyFont="1" applyAlignment="1">
      <alignment vertical="center"/>
    </xf>
    <xf numFmtId="0" fontId="68" fillId="0" borderId="0" xfId="17" applyFont="1" applyAlignment="1">
      <alignment vertical="center" wrapText="1"/>
    </xf>
    <xf numFmtId="49" fontId="68" fillId="0" borderId="57" xfId="17" quotePrefix="1" applyNumberFormat="1" applyFont="1" applyBorder="1" applyAlignment="1">
      <alignment horizontal="center" vertical="center"/>
    </xf>
    <xf numFmtId="1" fontId="68" fillId="2" borderId="59" xfId="19" applyNumberFormat="1" applyFont="1" applyFill="1" applyBorder="1" applyAlignment="1" applyProtection="1">
      <alignment horizontal="right" vertical="center"/>
    </xf>
    <xf numFmtId="168" fontId="68" fillId="2" borderId="60" xfId="17" applyNumberFormat="1" applyFont="1" applyFill="1" applyBorder="1" applyAlignment="1">
      <alignment horizontal="right" vertical="center"/>
    </xf>
    <xf numFmtId="168" fontId="63" fillId="0" borderId="61" xfId="17" applyNumberFormat="1" applyBorder="1" applyAlignment="1">
      <alignment horizontal="right" vertical="center"/>
    </xf>
    <xf numFmtId="168" fontId="63" fillId="2" borderId="60" xfId="17" applyNumberFormat="1" applyFill="1" applyBorder="1" applyAlignment="1">
      <alignment horizontal="right" vertical="center"/>
    </xf>
    <xf numFmtId="168" fontId="63" fillId="0" borderId="62" xfId="17" applyNumberFormat="1" applyBorder="1" applyAlignment="1">
      <alignment horizontal="right" vertical="center"/>
    </xf>
    <xf numFmtId="49" fontId="63" fillId="0" borderId="63" xfId="17" quotePrefix="1" applyNumberFormat="1" applyBorder="1" applyAlignment="1">
      <alignment horizontal="center" vertical="center"/>
    </xf>
    <xf numFmtId="9" fontId="63" fillId="8" borderId="65" xfId="19" applyFont="1" applyFill="1" applyBorder="1" applyAlignment="1" applyProtection="1">
      <alignment horizontal="right" vertical="center"/>
      <protection locked="0"/>
    </xf>
    <xf numFmtId="168" fontId="63" fillId="9" borderId="66" xfId="17" applyNumberFormat="1" applyFill="1" applyBorder="1" applyAlignment="1" applyProtection="1">
      <alignment horizontal="right" vertical="center"/>
      <protection locked="0"/>
    </xf>
    <xf numFmtId="168" fontId="63" fillId="0" borderId="63" xfId="17" applyNumberFormat="1" applyBorder="1" applyAlignment="1">
      <alignment horizontal="right" vertical="center"/>
    </xf>
    <xf numFmtId="168" fontId="63" fillId="0" borderId="67" xfId="17" applyNumberFormat="1" applyBorder="1" applyAlignment="1">
      <alignment horizontal="right" vertical="center"/>
    </xf>
    <xf numFmtId="0" fontId="63" fillId="0" borderId="0" xfId="17" applyAlignment="1">
      <alignment vertical="center" wrapText="1"/>
    </xf>
    <xf numFmtId="49" fontId="63" fillId="0" borderId="68" xfId="17" quotePrefix="1" applyNumberFormat="1" applyBorder="1" applyAlignment="1">
      <alignment horizontal="center" vertical="center"/>
    </xf>
    <xf numFmtId="9" fontId="63" fillId="8" borderId="71" xfId="19" applyFont="1" applyFill="1" applyBorder="1" applyAlignment="1" applyProtection="1">
      <alignment horizontal="right" vertical="center"/>
      <protection locked="0"/>
    </xf>
    <xf numFmtId="168" fontId="63" fillId="9" borderId="72" xfId="17" applyNumberFormat="1" applyFill="1" applyBorder="1" applyAlignment="1" applyProtection="1">
      <alignment horizontal="right" vertical="center"/>
      <protection locked="0"/>
    </xf>
    <xf numFmtId="168" fontId="63" fillId="0" borderId="68" xfId="17" applyNumberFormat="1" applyBorder="1" applyAlignment="1">
      <alignment horizontal="right" vertical="center"/>
    </xf>
    <xf numFmtId="168" fontId="63" fillId="0" borderId="73" xfId="17" applyNumberFormat="1" applyBorder="1" applyAlignment="1">
      <alignment horizontal="right" vertical="center"/>
    </xf>
    <xf numFmtId="9" fontId="68" fillId="11" borderId="1" xfId="19" applyFont="1" applyFill="1" applyBorder="1" applyAlignment="1" applyProtection="1">
      <alignment horizontal="right" vertical="center"/>
    </xf>
    <xf numFmtId="168" fontId="68" fillId="12" borderId="74" xfId="17" applyNumberFormat="1" applyFont="1" applyFill="1" applyBorder="1" applyAlignment="1">
      <alignment horizontal="right" vertical="center"/>
    </xf>
    <xf numFmtId="168" fontId="68" fillId="0" borderId="37" xfId="17" applyNumberFormat="1" applyFont="1" applyBorder="1" applyAlignment="1">
      <alignment horizontal="right" vertical="center"/>
    </xf>
    <xf numFmtId="168" fontId="68" fillId="0" borderId="4" xfId="17" applyNumberFormat="1" applyFont="1" applyBorder="1" applyAlignment="1">
      <alignment horizontal="right" vertical="center"/>
    </xf>
    <xf numFmtId="168" fontId="63" fillId="0" borderId="57" xfId="17" applyNumberFormat="1" applyBorder="1" applyAlignment="1">
      <alignment horizontal="right" vertical="center"/>
    </xf>
    <xf numFmtId="168" fontId="63" fillId="0" borderId="75" xfId="17" applyNumberFormat="1" applyBorder="1" applyAlignment="1">
      <alignment horizontal="right" vertical="center"/>
    </xf>
    <xf numFmtId="49" fontId="68" fillId="0" borderId="37" xfId="17" quotePrefix="1" applyNumberFormat="1" applyFont="1" applyBorder="1" applyAlignment="1">
      <alignment horizontal="center" vertical="center"/>
    </xf>
    <xf numFmtId="9" fontId="68" fillId="8" borderId="1" xfId="19" applyFont="1" applyFill="1" applyBorder="1" applyAlignment="1" applyProtection="1">
      <alignment horizontal="right" vertical="center"/>
      <protection locked="0"/>
    </xf>
    <xf numFmtId="168" fontId="63" fillId="9" borderId="74" xfId="17" applyNumberFormat="1" applyFill="1" applyBorder="1" applyAlignment="1" applyProtection="1">
      <alignment horizontal="right" vertical="center"/>
      <protection locked="0"/>
    </xf>
    <xf numFmtId="9" fontId="68" fillId="0" borderId="1" xfId="19" applyFont="1" applyBorder="1" applyAlignment="1" applyProtection="1">
      <alignment horizontal="right" vertical="center"/>
    </xf>
    <xf numFmtId="168" fontId="63" fillId="12" borderId="74" xfId="17" applyNumberFormat="1" applyFill="1" applyBorder="1" applyAlignment="1">
      <alignment horizontal="right" vertical="center"/>
    </xf>
    <xf numFmtId="168" fontId="68" fillId="0" borderId="37" xfId="19" applyNumberFormat="1" applyFont="1" applyBorder="1" applyAlignment="1" applyProtection="1">
      <alignment horizontal="right" vertical="center"/>
    </xf>
    <xf numFmtId="168" fontId="68" fillId="0" borderId="4" xfId="19" applyNumberFormat="1" applyFont="1" applyBorder="1" applyAlignment="1" applyProtection="1">
      <alignment horizontal="right" vertical="center"/>
    </xf>
    <xf numFmtId="1" fontId="63" fillId="0" borderId="59" xfId="17" applyNumberFormat="1" applyBorder="1" applyAlignment="1">
      <alignment horizontal="right" vertical="center"/>
    </xf>
    <xf numFmtId="168" fontId="63" fillId="0" borderId="60" xfId="17" applyNumberFormat="1" applyBorder="1" applyAlignment="1">
      <alignment horizontal="right" vertical="center"/>
    </xf>
    <xf numFmtId="49" fontId="63" fillId="0" borderId="63" xfId="17" applyNumberFormat="1" applyBorder="1" applyAlignment="1">
      <alignment horizontal="center" vertical="center"/>
    </xf>
    <xf numFmtId="9" fontId="0" fillId="8" borderId="65" xfId="19" applyFont="1" applyFill="1" applyBorder="1" applyAlignment="1" applyProtection="1">
      <alignment horizontal="right" vertical="center"/>
      <protection locked="0"/>
    </xf>
    <xf numFmtId="9" fontId="37" fillId="0" borderId="1" xfId="19" applyFont="1" applyFill="1" applyBorder="1" applyAlignment="1" applyProtection="1">
      <alignment horizontal="right" vertical="center"/>
    </xf>
    <xf numFmtId="168" fontId="37" fillId="12" borderId="74" xfId="17" applyNumberFormat="1" applyFont="1" applyFill="1" applyBorder="1" applyAlignment="1">
      <alignment horizontal="right" vertical="center"/>
    </xf>
    <xf numFmtId="168" fontId="37" fillId="0" borderId="37" xfId="19" applyNumberFormat="1" applyFont="1" applyFill="1" applyBorder="1" applyAlignment="1" applyProtection="1">
      <alignment horizontal="right" vertical="center"/>
    </xf>
    <xf numFmtId="168" fontId="37" fillId="0" borderId="4" xfId="19" applyNumberFormat="1" applyFont="1" applyFill="1" applyBorder="1" applyAlignment="1" applyProtection="1">
      <alignment horizontal="right" vertical="center"/>
    </xf>
    <xf numFmtId="1" fontId="37" fillId="0" borderId="1" xfId="17" applyNumberFormat="1" applyFont="1" applyBorder="1" applyAlignment="1">
      <alignment horizontal="right" vertical="center"/>
    </xf>
    <xf numFmtId="168" fontId="37" fillId="0" borderId="74" xfId="17" applyNumberFormat="1" applyFont="1" applyBorder="1" applyAlignment="1">
      <alignment horizontal="right" vertical="center"/>
    </xf>
    <xf numFmtId="168" fontId="37" fillId="0" borderId="37" xfId="19" applyNumberFormat="1" applyFont="1" applyBorder="1" applyAlignment="1" applyProtection="1">
      <alignment horizontal="right" vertical="center"/>
    </xf>
    <xf numFmtId="168" fontId="37" fillId="0" borderId="4" xfId="19" applyNumberFormat="1" applyFont="1" applyBorder="1" applyAlignment="1" applyProtection="1">
      <alignment horizontal="right" vertical="center"/>
    </xf>
    <xf numFmtId="1" fontId="22" fillId="0" borderId="1" xfId="17" applyNumberFormat="1" applyFont="1" applyBorder="1" applyAlignment="1">
      <alignment horizontal="right" vertical="center"/>
    </xf>
    <xf numFmtId="168" fontId="22" fillId="0" borderId="74" xfId="17" applyNumberFormat="1" applyFont="1" applyBorder="1" applyAlignment="1">
      <alignment horizontal="right" vertical="center"/>
    </xf>
    <xf numFmtId="168" fontId="37" fillId="0" borderId="37" xfId="17" applyNumberFormat="1" applyFont="1" applyBorder="1" applyAlignment="1">
      <alignment horizontal="right" vertical="center"/>
    </xf>
    <xf numFmtId="168" fontId="37" fillId="0" borderId="4" xfId="17" applyNumberFormat="1" applyFont="1" applyBorder="1" applyAlignment="1">
      <alignment horizontal="right" vertical="center"/>
    </xf>
    <xf numFmtId="0" fontId="63" fillId="0" borderId="0" xfId="17" applyAlignment="1">
      <alignment horizontal="left" vertical="center" wrapText="1"/>
    </xf>
    <xf numFmtId="0" fontId="63" fillId="0" borderId="0" xfId="17"/>
    <xf numFmtId="49" fontId="29" fillId="2" borderId="1" xfId="0" applyNumberFormat="1" applyFont="1" applyFill="1" applyBorder="1" applyAlignment="1">
      <alignment horizontal="center"/>
    </xf>
    <xf numFmtId="20" fontId="5" fillId="2" borderId="21" xfId="0" applyNumberFormat="1" applyFont="1" applyFill="1" applyBorder="1" applyAlignment="1">
      <alignment horizontal="center"/>
    </xf>
    <xf numFmtId="0" fontId="2" fillId="2" borderId="11" xfId="0" applyFont="1" applyFill="1" applyBorder="1"/>
    <xf numFmtId="164" fontId="17" fillId="2" borderId="21" xfId="0" applyNumberFormat="1" applyFont="1" applyFill="1" applyBorder="1"/>
    <xf numFmtId="0" fontId="2" fillId="2" borderId="11" xfId="0" applyFont="1" applyFill="1" applyBorder="1" applyAlignment="1">
      <alignment horizontal="center"/>
    </xf>
    <xf numFmtId="164" fontId="17" fillId="2" borderId="23" xfId="0" applyNumberFormat="1" applyFont="1" applyFill="1" applyBorder="1" applyAlignment="1">
      <alignment horizontal="right"/>
    </xf>
    <xf numFmtId="164" fontId="17" fillId="2" borderId="23" xfId="0" applyNumberFormat="1" applyFont="1" applyFill="1" applyBorder="1"/>
    <xf numFmtId="0" fontId="54" fillId="2" borderId="1" xfId="2" applyFont="1" applyFill="1" applyBorder="1" applyAlignment="1">
      <alignment horizontal="center" vertical="center"/>
    </xf>
    <xf numFmtId="0" fontId="56" fillId="2" borderId="35" xfId="2" applyFont="1" applyFill="1" applyBorder="1" applyAlignment="1">
      <alignment horizontal="left" wrapText="1"/>
    </xf>
    <xf numFmtId="0" fontId="11" fillId="2" borderId="0" xfId="2" applyFill="1"/>
    <xf numFmtId="167" fontId="46" fillId="0" borderId="45" xfId="0" applyNumberFormat="1" applyFont="1" applyBorder="1" applyAlignment="1">
      <alignment horizontal="center" vertical="center"/>
    </xf>
    <xf numFmtId="3" fontId="46" fillId="0" borderId="45" xfId="0" applyNumberFormat="1" applyFont="1" applyBorder="1" applyAlignment="1">
      <alignment horizontal="center" vertical="center"/>
    </xf>
    <xf numFmtId="0" fontId="57" fillId="0" borderId="0" xfId="0" applyFont="1" applyAlignment="1">
      <alignment horizontal="center"/>
    </xf>
    <xf numFmtId="0" fontId="10" fillId="0" borderId="19" xfId="1" applyFont="1" applyFill="1" applyBorder="1" applyAlignment="1">
      <alignment horizontal="center" vertical="center"/>
    </xf>
    <xf numFmtId="0" fontId="52" fillId="0" borderId="0" xfId="0" applyFont="1" applyAlignment="1">
      <alignment horizontal="left" vertical="center" wrapText="1"/>
    </xf>
    <xf numFmtId="0" fontId="2" fillId="0" borderId="18" xfId="0" applyFont="1" applyBorder="1" applyAlignment="1">
      <alignment horizontal="left" vertical="top" wrapText="1"/>
    </xf>
    <xf numFmtId="0" fontId="2" fillId="0" borderId="19" xfId="0" applyFont="1" applyBorder="1" applyAlignment="1">
      <alignment horizontal="left" vertical="top" wrapText="1"/>
    </xf>
    <xf numFmtId="0" fontId="2" fillId="0" borderId="20" xfId="0" applyFont="1" applyBorder="1" applyAlignment="1">
      <alignment horizontal="left" vertical="top" wrapText="1"/>
    </xf>
    <xf numFmtId="0" fontId="2" fillId="2" borderId="8" xfId="0" applyFont="1" applyFill="1" applyBorder="1" applyAlignment="1">
      <alignment horizontal="left" vertical="top" wrapText="1"/>
    </xf>
    <xf numFmtId="0" fontId="2" fillId="2" borderId="0" xfId="0" applyFont="1" applyFill="1" applyAlignment="1">
      <alignment horizontal="left" vertical="top"/>
    </xf>
    <xf numFmtId="0" fontId="2" fillId="2" borderId="9" xfId="0" applyFont="1" applyFill="1" applyBorder="1" applyAlignment="1">
      <alignment horizontal="left" vertical="top"/>
    </xf>
    <xf numFmtId="0" fontId="2" fillId="2" borderId="10" xfId="0" applyFont="1" applyFill="1" applyBorder="1" applyAlignment="1">
      <alignment horizontal="left"/>
    </xf>
    <xf numFmtId="0" fontId="2" fillId="2" borderId="11" xfId="0" applyFont="1" applyFill="1" applyBorder="1" applyAlignment="1">
      <alignment horizontal="left"/>
    </xf>
    <xf numFmtId="0" fontId="2" fillId="2" borderId="12" xfId="0" applyFont="1" applyFill="1" applyBorder="1" applyAlignment="1">
      <alignment horizontal="left"/>
    </xf>
    <xf numFmtId="0" fontId="22" fillId="2" borderId="5" xfId="0" applyFont="1" applyFill="1" applyBorder="1" applyAlignment="1">
      <alignment horizontal="left"/>
    </xf>
    <xf numFmtId="0" fontId="22" fillId="2" borderId="6" xfId="0" applyFont="1" applyFill="1" applyBorder="1" applyAlignment="1">
      <alignment horizontal="left"/>
    </xf>
    <xf numFmtId="0" fontId="22" fillId="2" borderId="7" xfId="0" applyFont="1" applyFill="1" applyBorder="1" applyAlignment="1">
      <alignment horizontal="left"/>
    </xf>
    <xf numFmtId="0" fontId="31" fillId="0" borderId="18" xfId="0" applyFont="1" applyBorder="1" applyAlignment="1">
      <alignment horizontal="center" vertical="top" wrapText="1"/>
    </xf>
    <xf numFmtId="0" fontId="31" fillId="0" borderId="19" xfId="0" applyFont="1" applyBorder="1" applyAlignment="1">
      <alignment horizontal="center" vertical="top" wrapText="1"/>
    </xf>
    <xf numFmtId="0" fontId="31" fillId="0" borderId="20" xfId="0" applyFont="1" applyBorder="1" applyAlignment="1">
      <alignment horizontal="center" vertical="top" wrapText="1"/>
    </xf>
    <xf numFmtId="0" fontId="2" fillId="2" borderId="18" xfId="0" applyFont="1" applyFill="1" applyBorder="1" applyAlignment="1">
      <alignment horizontal="left"/>
    </xf>
    <xf numFmtId="0" fontId="2" fillId="2" borderId="19" xfId="0" applyFont="1" applyFill="1" applyBorder="1" applyAlignment="1">
      <alignment horizontal="left"/>
    </xf>
    <xf numFmtId="0" fontId="2" fillId="2" borderId="22" xfId="0" applyFont="1" applyFill="1" applyBorder="1" applyAlignment="1">
      <alignment horizontal="left"/>
    </xf>
    <xf numFmtId="0" fontId="13" fillId="2" borderId="0" xfId="0" applyFont="1" applyFill="1" applyAlignment="1">
      <alignment horizontal="left" wrapText="1"/>
    </xf>
    <xf numFmtId="0" fontId="2" fillId="2" borderId="0" xfId="0" applyFont="1" applyFill="1" applyAlignment="1">
      <alignment horizontal="left"/>
    </xf>
    <xf numFmtId="0" fontId="2" fillId="2" borderId="8" xfId="0" applyFont="1" applyFill="1" applyBorder="1" applyAlignment="1">
      <alignment horizontal="left"/>
    </xf>
    <xf numFmtId="0" fontId="2" fillId="2" borderId="2" xfId="0" applyFont="1" applyFill="1" applyBorder="1" applyAlignment="1">
      <alignment horizontal="left"/>
    </xf>
    <xf numFmtId="0" fontId="2" fillId="2" borderId="3" xfId="0" applyFont="1" applyFill="1" applyBorder="1" applyAlignment="1">
      <alignment horizontal="left"/>
    </xf>
    <xf numFmtId="0" fontId="2" fillId="2" borderId="9" xfId="0" applyFont="1" applyFill="1" applyBorder="1" applyAlignment="1">
      <alignment horizontal="left"/>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5" fillId="2" borderId="10" xfId="0" applyFont="1" applyFill="1" applyBorder="1" applyAlignment="1">
      <alignment horizontal="center" vertical="top" wrapText="1"/>
    </xf>
    <xf numFmtId="0" fontId="0" fillId="2" borderId="11" xfId="0" applyFill="1" applyBorder="1" applyAlignment="1">
      <alignment horizontal="center" vertical="top" wrapText="1"/>
    </xf>
    <xf numFmtId="0" fontId="0" fillId="2" borderId="12" xfId="0" applyFill="1" applyBorder="1" applyAlignment="1">
      <alignment horizontal="center" vertical="top" wrapText="1"/>
    </xf>
    <xf numFmtId="0" fontId="4" fillId="2" borderId="8" xfId="0" applyFont="1" applyFill="1" applyBorder="1" applyAlignment="1">
      <alignment horizontal="left" vertical="top" wrapText="1"/>
    </xf>
    <xf numFmtId="0" fontId="0" fillId="2" borderId="0" xfId="0" applyFill="1" applyAlignment="1">
      <alignment horizontal="left" vertical="top" wrapText="1"/>
    </xf>
    <xf numFmtId="0" fontId="2" fillId="2" borderId="0" xfId="0" applyFont="1" applyFill="1" applyAlignment="1">
      <alignment horizontal="left" vertical="top" wrapText="1"/>
    </xf>
    <xf numFmtId="0" fontId="0" fillId="2" borderId="9" xfId="0" applyFill="1" applyBorder="1" applyAlignment="1">
      <alignment horizontal="left" vertical="top" wrapText="1"/>
    </xf>
    <xf numFmtId="0" fontId="23" fillId="2" borderId="0" xfId="0" applyFont="1" applyFill="1" applyAlignment="1">
      <alignment horizontal="left" vertical="center" wrapText="1"/>
    </xf>
    <xf numFmtId="0" fontId="9" fillId="0" borderId="0" xfId="0" applyFont="1" applyAlignment="1">
      <alignment horizontal="left" vertical="center" wrapText="1"/>
    </xf>
    <xf numFmtId="0" fontId="2" fillId="2" borderId="18" xfId="0" applyFont="1" applyFill="1" applyBorder="1" applyAlignment="1">
      <alignment vertical="center"/>
    </xf>
    <xf numFmtId="0" fontId="0" fillId="2" borderId="20" xfId="0" applyFill="1" applyBorder="1" applyAlignment="1">
      <alignment vertical="center"/>
    </xf>
    <xf numFmtId="0" fontId="17" fillId="2" borderId="19" xfId="0" applyFont="1" applyFill="1" applyBorder="1" applyAlignment="1">
      <alignment vertical="center"/>
    </xf>
    <xf numFmtId="0" fontId="0" fillId="2" borderId="19" xfId="0" applyFill="1" applyBorder="1" applyAlignment="1">
      <alignment vertical="center"/>
    </xf>
    <xf numFmtId="0" fontId="5" fillId="2" borderId="18" xfId="0" applyFont="1" applyFill="1" applyBorder="1" applyAlignment="1">
      <alignment horizontal="left"/>
    </xf>
    <xf numFmtId="0" fontId="0" fillId="2" borderId="19" xfId="0" applyFill="1" applyBorder="1"/>
    <xf numFmtId="0" fontId="0" fillId="2" borderId="20" xfId="0" applyFill="1" applyBorder="1"/>
    <xf numFmtId="0" fontId="33" fillId="2" borderId="18" xfId="0" applyFont="1" applyFill="1" applyBorder="1" applyAlignment="1">
      <alignment horizontal="left"/>
    </xf>
    <xf numFmtId="0" fontId="33" fillId="2" borderId="20" xfId="0" applyFont="1" applyFill="1" applyBorder="1" applyAlignment="1">
      <alignment horizontal="left"/>
    </xf>
    <xf numFmtId="0" fontId="2" fillId="2" borderId="20" xfId="0" applyFont="1" applyFill="1" applyBorder="1" applyAlignment="1">
      <alignment horizontal="left"/>
    </xf>
    <xf numFmtId="0" fontId="4"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13" fillId="2" borderId="0" xfId="0" applyFont="1" applyFill="1" applyAlignment="1">
      <alignment horizontal="left" vertical="top" wrapText="1"/>
    </xf>
    <xf numFmtId="0" fontId="2" fillId="0" borderId="24" xfId="0" applyFont="1" applyBorder="1" applyAlignment="1">
      <alignment horizontal="left" vertical="center" wrapText="1"/>
    </xf>
    <xf numFmtId="0" fontId="2" fillId="0" borderId="25" xfId="0" applyFont="1" applyBorder="1" applyAlignment="1">
      <alignment horizontal="left" vertical="center"/>
    </xf>
    <xf numFmtId="0" fontId="2" fillId="0" borderId="26"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29" xfId="0" applyFont="1" applyBorder="1" applyAlignment="1">
      <alignment horizontal="left" vertical="center"/>
    </xf>
    <xf numFmtId="0" fontId="4" fillId="2" borderId="18" xfId="0" applyFont="1" applyFill="1" applyBorder="1" applyAlignment="1">
      <alignment horizontal="left"/>
    </xf>
    <xf numFmtId="0" fontId="4" fillId="2" borderId="20" xfId="0" applyFont="1" applyFill="1" applyBorder="1" applyAlignment="1">
      <alignment horizontal="left"/>
    </xf>
    <xf numFmtId="0" fontId="2" fillId="2" borderId="8" xfId="0" applyFont="1" applyFill="1" applyBorder="1" applyAlignment="1">
      <alignment horizontal="left" vertical="top"/>
    </xf>
    <xf numFmtId="0" fontId="2" fillId="2" borderId="42" xfId="0" applyFont="1" applyFill="1" applyBorder="1" applyAlignment="1">
      <alignment horizontal="left" wrapText="1"/>
    </xf>
    <xf numFmtId="0" fontId="2" fillId="2" borderId="21" xfId="0" applyFont="1" applyFill="1" applyBorder="1" applyAlignment="1">
      <alignment horizontal="left" wrapText="1"/>
    </xf>
    <xf numFmtId="0" fontId="2" fillId="2" borderId="44" xfId="0" applyFont="1" applyFill="1" applyBorder="1" applyAlignment="1">
      <alignment horizontal="left" wrapText="1"/>
    </xf>
    <xf numFmtId="0" fontId="2" fillId="2" borderId="42"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43" xfId="0" applyFont="1" applyFill="1" applyBorder="1" applyAlignment="1">
      <alignment horizontal="left" vertical="top" wrapText="1"/>
    </xf>
    <xf numFmtId="0" fontId="30" fillId="0" borderId="40" xfId="0" applyFont="1" applyBorder="1" applyAlignment="1">
      <alignment horizontal="left" vertical="top" wrapText="1"/>
    </xf>
    <xf numFmtId="0" fontId="30" fillId="0" borderId="1" xfId="0" applyFont="1" applyBorder="1" applyAlignment="1">
      <alignment horizontal="left" vertical="top" wrapText="1"/>
    </xf>
    <xf numFmtId="0" fontId="30" fillId="0" borderId="35" xfId="0" applyFont="1" applyBorder="1" applyAlignment="1">
      <alignment horizontal="left" vertical="top" wrapText="1"/>
    </xf>
    <xf numFmtId="0" fontId="30" fillId="0" borderId="41" xfId="0" applyFont="1" applyBorder="1" applyAlignment="1">
      <alignment horizontal="left" vertical="top" wrapText="1"/>
    </xf>
    <xf numFmtId="0" fontId="34" fillId="0" borderId="27" xfId="1" applyFont="1" applyBorder="1" applyAlignment="1">
      <alignment horizontal="center" vertical="center"/>
    </xf>
    <xf numFmtId="0" fontId="34" fillId="0" borderId="4" xfId="1" applyFont="1" applyBorder="1" applyAlignment="1">
      <alignment horizontal="center" vertical="center"/>
    </xf>
    <xf numFmtId="0" fontId="0" fillId="0" borderId="4" xfId="0" applyBorder="1"/>
    <xf numFmtId="0" fontId="0" fillId="0" borderId="28" xfId="0" applyBorder="1"/>
    <xf numFmtId="0" fontId="33" fillId="0" borderId="27" xfId="0" applyFont="1" applyBorder="1" applyAlignment="1">
      <alignment horizontal="left" vertical="top" wrapText="1"/>
    </xf>
    <xf numFmtId="0" fontId="30" fillId="0" borderId="4" xfId="0" applyFont="1" applyBorder="1"/>
    <xf numFmtId="0" fontId="30" fillId="0" borderId="27" xfId="0" applyFont="1" applyBorder="1" applyAlignment="1">
      <alignment horizontal="left" vertical="top" wrapText="1"/>
    </xf>
    <xf numFmtId="0" fontId="30" fillId="0" borderId="4" xfId="0" applyFont="1" applyBorder="1" applyAlignment="1">
      <alignment horizontal="left" vertical="top" wrapText="1"/>
    </xf>
    <xf numFmtId="0" fontId="30" fillId="0" borderId="28" xfId="0" applyFont="1" applyBorder="1" applyAlignment="1">
      <alignment horizontal="left" vertical="top" wrapText="1"/>
    </xf>
    <xf numFmtId="0" fontId="33" fillId="0" borderId="27" xfId="0" applyFont="1" applyBorder="1" applyAlignment="1">
      <alignment horizontal="justify" vertical="top"/>
    </xf>
    <xf numFmtId="0" fontId="24" fillId="0" borderId="18" xfId="0" applyFont="1" applyBorder="1" applyAlignment="1">
      <alignment horizontal="center" vertical="top" wrapText="1"/>
    </xf>
    <xf numFmtId="0" fontId="43" fillId="0" borderId="19" xfId="0" applyFont="1" applyBorder="1" applyAlignment="1">
      <alignment horizontal="center" vertical="top"/>
    </xf>
    <xf numFmtId="0" fontId="43" fillId="0" borderId="20" xfId="0" applyFont="1" applyBorder="1" applyAlignment="1">
      <alignment horizontal="center" vertical="top"/>
    </xf>
    <xf numFmtId="0" fontId="30" fillId="0" borderId="38" xfId="0" applyFont="1" applyBorder="1" applyAlignment="1">
      <alignment horizontal="left" vertical="top" wrapText="1"/>
    </xf>
    <xf numFmtId="0" fontId="30" fillId="0" borderId="36" xfId="0" applyFont="1" applyBorder="1" applyAlignment="1">
      <alignment horizontal="left" vertical="top" wrapText="1"/>
    </xf>
    <xf numFmtId="0" fontId="30" fillId="0" borderId="39" xfId="0" applyFont="1" applyBorder="1" applyAlignment="1">
      <alignment horizontal="left" vertical="top" wrapText="1"/>
    </xf>
    <xf numFmtId="0" fontId="42" fillId="3" borderId="18" xfId="0" applyFont="1" applyFill="1" applyBorder="1" applyAlignment="1">
      <alignment horizontal="center" vertical="center"/>
    </xf>
    <xf numFmtId="0" fontId="42" fillId="3" borderId="19" xfId="0" applyFont="1" applyFill="1" applyBorder="1" applyAlignment="1">
      <alignment horizontal="center"/>
    </xf>
    <xf numFmtId="0" fontId="42" fillId="3" borderId="20" xfId="0" applyFont="1" applyFill="1" applyBorder="1" applyAlignment="1">
      <alignment horizontal="center"/>
    </xf>
    <xf numFmtId="0" fontId="22" fillId="0" borderId="18" xfId="0" applyFont="1" applyBorder="1" applyAlignment="1">
      <alignment horizontal="left" vertical="top" wrapText="1"/>
    </xf>
    <xf numFmtId="0" fontId="22" fillId="0" borderId="19" xfId="0" applyFont="1" applyBorder="1" applyAlignment="1">
      <alignment horizontal="left" vertical="top" wrapText="1"/>
    </xf>
    <xf numFmtId="0" fontId="22" fillId="0" borderId="20" xfId="0" applyFont="1" applyBorder="1" applyAlignment="1">
      <alignment horizontal="left" vertical="top" wrapText="1"/>
    </xf>
    <xf numFmtId="0" fontId="37" fillId="0" borderId="18" xfId="0" applyFont="1" applyBorder="1" applyAlignment="1">
      <alignment horizontal="left" vertical="top" wrapText="1"/>
    </xf>
    <xf numFmtId="0" fontId="37" fillId="0" borderId="19" xfId="0" applyFont="1" applyBorder="1" applyAlignment="1">
      <alignment horizontal="left" vertical="top" wrapText="1"/>
    </xf>
    <xf numFmtId="0" fontId="37" fillId="0" borderId="20" xfId="0" applyFont="1" applyBorder="1" applyAlignment="1">
      <alignment horizontal="left" vertical="top" wrapText="1"/>
    </xf>
    <xf numFmtId="0" fontId="30" fillId="0" borderId="18" xfId="0" applyFont="1" applyBorder="1" applyAlignment="1">
      <alignment horizontal="left" vertical="top" wrapText="1"/>
    </xf>
    <xf numFmtId="0" fontId="30" fillId="0" borderId="19" xfId="0" applyFont="1" applyBorder="1" applyAlignment="1">
      <alignment horizontal="left" vertical="top" wrapText="1"/>
    </xf>
    <xf numFmtId="0" fontId="30" fillId="0" borderId="20" xfId="0" applyFont="1" applyBorder="1" applyAlignment="1">
      <alignment horizontal="left" vertical="top" wrapText="1"/>
    </xf>
    <xf numFmtId="0" fontId="29" fillId="0" borderId="18" xfId="0" applyFont="1" applyBorder="1" applyAlignment="1">
      <alignment horizontal="left" vertical="top" wrapText="1"/>
    </xf>
    <xf numFmtId="0" fontId="29" fillId="0" borderId="19" xfId="0" applyFont="1" applyBorder="1" applyAlignment="1">
      <alignment horizontal="left" vertical="top" wrapText="1"/>
    </xf>
    <xf numFmtId="0" fontId="29" fillId="0" borderId="20" xfId="0" applyFont="1" applyBorder="1" applyAlignment="1">
      <alignment horizontal="left" vertical="top" wrapText="1"/>
    </xf>
    <xf numFmtId="0" fontId="30" fillId="2" borderId="27" xfId="0" applyFont="1" applyFill="1" applyBorder="1" applyAlignment="1">
      <alignment horizontal="left" vertical="center" wrapText="1"/>
    </xf>
    <xf numFmtId="0" fontId="30" fillId="2" borderId="4" xfId="0" applyFont="1" applyFill="1" applyBorder="1" applyAlignment="1">
      <alignment horizontal="left" vertical="center" wrapText="1"/>
    </xf>
    <xf numFmtId="0" fontId="30" fillId="2" borderId="28" xfId="0" applyFont="1" applyFill="1" applyBorder="1" applyAlignment="1">
      <alignment horizontal="left" vertical="center" wrapText="1"/>
    </xf>
    <xf numFmtId="0" fontId="22" fillId="0" borderId="17" xfId="0" applyFont="1" applyBorder="1" applyAlignment="1">
      <alignment vertical="top" wrapText="1"/>
    </xf>
    <xf numFmtId="0" fontId="22" fillId="0" borderId="17" xfId="0" applyFont="1" applyBorder="1" applyAlignment="1">
      <alignment vertical="top"/>
    </xf>
    <xf numFmtId="0" fontId="30" fillId="0" borderId="32" xfId="0" applyFont="1" applyBorder="1" applyAlignment="1">
      <alignment horizontal="center" vertical="center"/>
    </xf>
    <xf numFmtId="0" fontId="30" fillId="0" borderId="33" xfId="0" applyFont="1" applyBorder="1" applyAlignment="1">
      <alignment horizontal="center" vertical="center"/>
    </xf>
    <xf numFmtId="0" fontId="30" fillId="0" borderId="34" xfId="0" applyFont="1" applyBorder="1" applyAlignment="1">
      <alignment horizontal="center" vertical="center"/>
    </xf>
    <xf numFmtId="0" fontId="30" fillId="0" borderId="5" xfId="0" applyFont="1" applyBorder="1" applyAlignment="1">
      <alignment horizontal="center" vertical="center" wrapText="1"/>
    </xf>
    <xf numFmtId="0" fontId="30" fillId="0" borderId="8" xfId="0" applyFont="1" applyBorder="1" applyAlignment="1">
      <alignment horizontal="center" vertical="center" wrapText="1"/>
    </xf>
    <xf numFmtId="0" fontId="30" fillId="0" borderId="10" xfId="0" applyFont="1" applyBorder="1" applyAlignment="1">
      <alignment horizontal="center" vertical="center" wrapText="1"/>
    </xf>
    <xf numFmtId="0" fontId="37" fillId="0" borderId="18" xfId="0" applyFont="1" applyBorder="1" applyAlignment="1">
      <alignment vertical="top" wrapText="1"/>
    </xf>
    <xf numFmtId="0" fontId="22" fillId="0" borderId="20" xfId="0" applyFont="1" applyBorder="1" applyAlignment="1">
      <alignment vertical="top" wrapText="1"/>
    </xf>
    <xf numFmtId="0" fontId="30" fillId="2" borderId="32" xfId="0" applyFont="1" applyFill="1" applyBorder="1" applyAlignment="1">
      <alignment horizontal="center" vertical="center"/>
    </xf>
    <xf numFmtId="0" fontId="30" fillId="2" borderId="33" xfId="0" applyFont="1" applyFill="1" applyBorder="1" applyAlignment="1">
      <alignment horizontal="center" vertical="center"/>
    </xf>
    <xf numFmtId="0" fontId="30" fillId="2" borderId="31" xfId="0" applyFont="1" applyFill="1" applyBorder="1" applyAlignment="1">
      <alignment vertical="center" wrapText="1"/>
    </xf>
    <xf numFmtId="0" fontId="30" fillId="2" borderId="31" xfId="0" applyFont="1" applyFill="1" applyBorder="1" applyAlignment="1">
      <alignment vertical="center"/>
    </xf>
    <xf numFmtId="0" fontId="30" fillId="0" borderId="17" xfId="0" applyFont="1" applyBorder="1" applyAlignment="1">
      <alignment vertical="top" wrapText="1"/>
    </xf>
    <xf numFmtId="0" fontId="30" fillId="0" borderId="17" xfId="0" applyFont="1" applyBorder="1" applyAlignment="1">
      <alignment vertical="top"/>
    </xf>
    <xf numFmtId="0" fontId="30" fillId="0" borderId="17" xfId="0" applyFont="1" applyBorder="1" applyAlignment="1">
      <alignment horizontal="left" vertical="top" wrapText="1"/>
    </xf>
    <xf numFmtId="0" fontId="30" fillId="0" borderId="32" xfId="0" applyFont="1" applyBorder="1" applyAlignment="1">
      <alignment horizontal="center" vertical="center" wrapText="1"/>
    </xf>
    <xf numFmtId="0" fontId="30" fillId="0" borderId="33" xfId="0" applyFont="1" applyBorder="1" applyAlignment="1">
      <alignment horizontal="center" vertical="center" wrapText="1"/>
    </xf>
    <xf numFmtId="0" fontId="30" fillId="0" borderId="34" xfId="0" applyFont="1" applyBorder="1" applyAlignment="1">
      <alignment horizontal="center" vertical="center" wrapText="1"/>
    </xf>
    <xf numFmtId="0" fontId="16" fillId="0" borderId="0" xfId="0" applyFont="1" applyAlignment="1">
      <alignment horizontal="center" vertical="center" wrapText="1"/>
    </xf>
    <xf numFmtId="0" fontId="30" fillId="2" borderId="27" xfId="0" applyFont="1" applyFill="1" applyBorder="1" applyAlignment="1">
      <alignment vertical="center" wrapText="1"/>
    </xf>
    <xf numFmtId="0" fontId="30" fillId="2" borderId="4" xfId="0" applyFont="1" applyFill="1" applyBorder="1" applyAlignment="1">
      <alignment vertical="center" wrapText="1"/>
    </xf>
    <xf numFmtId="0" fontId="19" fillId="2" borderId="11" xfId="0" applyFont="1" applyFill="1" applyBorder="1" applyAlignment="1">
      <alignment horizontal="center" wrapText="1"/>
    </xf>
    <xf numFmtId="0" fontId="25" fillId="3" borderId="18" xfId="0" applyFont="1" applyFill="1" applyBorder="1" applyAlignment="1">
      <alignment horizontal="center" vertical="center"/>
    </xf>
    <xf numFmtId="0" fontId="29" fillId="3" borderId="19" xfId="0" applyFont="1" applyFill="1" applyBorder="1" applyAlignment="1">
      <alignment horizontal="center" vertical="center"/>
    </xf>
    <xf numFmtId="0" fontId="0" fillId="3" borderId="19" xfId="0" applyFill="1" applyBorder="1"/>
    <xf numFmtId="0" fontId="33" fillId="0" borderId="24" xfId="0" applyFont="1" applyBorder="1" applyAlignment="1">
      <alignment horizontal="justify" vertical="top"/>
    </xf>
    <xf numFmtId="0" fontId="30" fillId="0" borderId="25" xfId="0" applyFont="1" applyBorder="1"/>
    <xf numFmtId="0" fontId="0" fillId="0" borderId="25" xfId="0" applyBorder="1"/>
    <xf numFmtId="0" fontId="19" fillId="2" borderId="0" xfId="0" applyFont="1" applyFill="1" applyAlignment="1">
      <alignment horizontal="center" wrapText="1"/>
    </xf>
    <xf numFmtId="0" fontId="0" fillId="3" borderId="20" xfId="0" applyFill="1" applyBorder="1"/>
    <xf numFmtId="0" fontId="30" fillId="0" borderId="27" xfId="0" applyFont="1" applyBorder="1" applyAlignment="1">
      <alignment horizontal="left" vertical="top"/>
    </xf>
    <xf numFmtId="0" fontId="30" fillId="0" borderId="24" xfId="0" applyFont="1" applyBorder="1" applyAlignment="1">
      <alignment horizontal="left" vertical="top" wrapText="1"/>
    </xf>
    <xf numFmtId="0" fontId="0" fillId="0" borderId="26" xfId="0" applyBorder="1"/>
    <xf numFmtId="0" fontId="58" fillId="0" borderId="35" xfId="0" applyFont="1" applyBorder="1" applyAlignment="1">
      <alignment horizontal="left" vertical="center" wrapText="1"/>
    </xf>
    <xf numFmtId="0" fontId="58" fillId="0" borderId="4" xfId="0" applyFont="1" applyBorder="1" applyAlignment="1">
      <alignment horizontal="left" vertical="center" wrapText="1"/>
    </xf>
    <xf numFmtId="0" fontId="58" fillId="0" borderId="28" xfId="0" applyFont="1" applyBorder="1" applyAlignment="1">
      <alignment horizontal="left" vertical="center" wrapText="1"/>
    </xf>
    <xf numFmtId="0" fontId="58" fillId="0" borderId="14" xfId="0" applyFont="1" applyBorder="1" applyAlignment="1">
      <alignment horizontal="left" vertical="center" wrapText="1"/>
    </xf>
    <xf numFmtId="0" fontId="58" fillId="0" borderId="36" xfId="0" applyFont="1" applyBorder="1" applyAlignment="1">
      <alignment horizontal="left" vertical="center" wrapText="1"/>
    </xf>
    <xf numFmtId="0" fontId="58" fillId="0" borderId="39" xfId="0" applyFont="1" applyBorder="1" applyAlignment="1">
      <alignment horizontal="left" vertical="center" wrapText="1"/>
    </xf>
    <xf numFmtId="0" fontId="2" fillId="2" borderId="0" xfId="0" applyFont="1" applyFill="1" applyAlignment="1">
      <alignment horizontal="center"/>
    </xf>
    <xf numFmtId="0" fontId="48" fillId="0" borderId="35" xfId="0" applyFont="1" applyBorder="1" applyAlignment="1">
      <alignment horizontal="left" vertical="top" wrapText="1"/>
    </xf>
    <xf numFmtId="0" fontId="48" fillId="0" borderId="4" xfId="0" applyFont="1" applyBorder="1" applyAlignment="1">
      <alignment horizontal="left" vertical="top" wrapText="1"/>
    </xf>
    <xf numFmtId="0" fontId="48" fillId="0" borderId="37" xfId="0" applyFont="1" applyBorder="1" applyAlignment="1">
      <alignment horizontal="left" vertical="top" wrapText="1"/>
    </xf>
    <xf numFmtId="0" fontId="20" fillId="0" borderId="0" xfId="0" applyFont="1" applyAlignment="1">
      <alignment horizontal="left" vertical="center" wrapText="1"/>
    </xf>
    <xf numFmtId="0" fontId="49" fillId="0" borderId="0" xfId="0" applyFont="1" applyAlignment="1">
      <alignment horizontal="left" vertical="center" wrapText="1"/>
    </xf>
    <xf numFmtId="0" fontId="58" fillId="0" borderId="44" xfId="0" applyFont="1" applyBorder="1" applyAlignment="1">
      <alignment horizontal="left" vertical="center" wrapText="1"/>
    </xf>
    <xf numFmtId="0" fontId="58" fillId="0" borderId="16" xfId="0" applyFont="1" applyBorder="1" applyAlignment="1">
      <alignment horizontal="left" vertical="center" wrapText="1"/>
    </xf>
    <xf numFmtId="0" fontId="58" fillId="0" borderId="29" xfId="0" applyFont="1" applyBorder="1" applyAlignment="1">
      <alignment horizontal="left" vertical="center" wrapText="1"/>
    </xf>
    <xf numFmtId="0" fontId="54" fillId="0" borderId="13" xfId="2" applyFont="1" applyBorder="1" applyAlignment="1">
      <alignment horizontal="center" vertical="center"/>
    </xf>
    <xf numFmtId="0" fontId="54" fillId="0" borderId="49" xfId="2" applyFont="1" applyBorder="1" applyAlignment="1">
      <alignment horizontal="center" vertical="center"/>
    </xf>
    <xf numFmtId="4" fontId="2" fillId="2" borderId="0" xfId="0" applyNumberFormat="1" applyFont="1" applyFill="1" applyAlignment="1" applyProtection="1">
      <alignment horizontal="center" vertical="center"/>
      <protection locked="0"/>
    </xf>
    <xf numFmtId="4" fontId="2" fillId="0" borderId="0" xfId="0" applyNumberFormat="1" applyFont="1" applyAlignment="1" applyProtection="1">
      <alignment horizontal="center" vertical="center"/>
      <protection locked="0"/>
    </xf>
    <xf numFmtId="0" fontId="42" fillId="2" borderId="35" xfId="0" applyFont="1" applyFill="1" applyBorder="1" applyAlignment="1">
      <alignment horizontal="left" vertical="center" wrapText="1"/>
    </xf>
    <xf numFmtId="0" fontId="42" fillId="2" borderId="37" xfId="0" applyFont="1" applyFill="1" applyBorder="1" applyAlignment="1">
      <alignment horizontal="left" vertical="center" wrapText="1"/>
    </xf>
    <xf numFmtId="4" fontId="2" fillId="0" borderId="35" xfId="0" applyNumberFormat="1" applyFont="1" applyBorder="1" applyAlignment="1" applyProtection="1">
      <alignment horizontal="center" vertical="center"/>
      <protection locked="0"/>
    </xf>
    <xf numFmtId="4" fontId="2" fillId="0" borderId="4" xfId="0" applyNumberFormat="1" applyFont="1" applyBorder="1" applyAlignment="1" applyProtection="1">
      <alignment horizontal="center" vertical="center"/>
      <protection locked="0"/>
    </xf>
    <xf numFmtId="4" fontId="2" fillId="0" borderId="37" xfId="0" applyNumberFormat="1" applyFont="1" applyBorder="1" applyAlignment="1" applyProtection="1">
      <alignment horizontal="center" vertical="center"/>
      <protection locked="0"/>
    </xf>
    <xf numFmtId="49" fontId="2" fillId="0" borderId="35" xfId="0" applyNumberFormat="1" applyFont="1" applyBorder="1" applyAlignment="1" applyProtection="1">
      <alignment horizontal="center" vertical="center"/>
      <protection locked="0"/>
    </xf>
    <xf numFmtId="49" fontId="2" fillId="0" borderId="4" xfId="0" applyNumberFormat="1" applyFont="1" applyBorder="1" applyAlignment="1" applyProtection="1">
      <alignment horizontal="center" vertical="center"/>
      <protection locked="0"/>
    </xf>
    <xf numFmtId="49" fontId="2" fillId="0" borderId="37" xfId="0" applyNumberFormat="1" applyFont="1" applyBorder="1" applyAlignment="1" applyProtection="1">
      <alignment horizontal="center" vertical="center"/>
      <protection locked="0"/>
    </xf>
    <xf numFmtId="14" fontId="42" fillId="2" borderId="35" xfId="0" applyNumberFormat="1" applyFont="1" applyFill="1" applyBorder="1" applyAlignment="1">
      <alignment horizontal="center" vertical="center" wrapText="1"/>
    </xf>
    <xf numFmtId="14" fontId="42" fillId="2" borderId="4" xfId="0" applyNumberFormat="1" applyFont="1" applyFill="1" applyBorder="1" applyAlignment="1">
      <alignment horizontal="center" vertical="center" wrapText="1"/>
    </xf>
    <xf numFmtId="14" fontId="42" fillId="2" borderId="37" xfId="0" applyNumberFormat="1" applyFont="1" applyFill="1" applyBorder="1" applyAlignment="1">
      <alignment horizontal="center" vertical="center" wrapText="1"/>
    </xf>
    <xf numFmtId="0" fontId="59" fillId="2" borderId="0" xfId="0" applyFont="1" applyFill="1" applyAlignment="1">
      <alignment horizontal="center" vertical="center" wrapText="1"/>
    </xf>
    <xf numFmtId="0" fontId="45" fillId="2" borderId="16" xfId="0" applyFont="1" applyFill="1" applyBorder="1" applyAlignment="1">
      <alignment horizontal="right" vertical="center" wrapText="1"/>
    </xf>
    <xf numFmtId="0" fontId="45" fillId="2" borderId="51" xfId="0" applyFont="1" applyFill="1" applyBorder="1" applyAlignment="1">
      <alignment horizontal="right" vertical="center" wrapText="1"/>
    </xf>
    <xf numFmtId="9" fontId="46" fillId="0" borderId="5" xfId="0" applyNumberFormat="1" applyFont="1" applyBorder="1" applyAlignment="1">
      <alignment horizontal="center" vertical="center" wrapText="1"/>
    </xf>
    <xf numFmtId="9" fontId="46" fillId="0" borderId="6" xfId="0" applyNumberFormat="1" applyFont="1" applyBorder="1" applyAlignment="1">
      <alignment horizontal="center" vertical="center" wrapText="1"/>
    </xf>
    <xf numFmtId="9" fontId="46" fillId="0" borderId="7" xfId="0" applyNumberFormat="1" applyFont="1" applyBorder="1" applyAlignment="1">
      <alignment horizontal="center" vertical="center" wrapText="1"/>
    </xf>
    <xf numFmtId="9" fontId="46" fillId="0" borderId="10" xfId="0" applyNumberFormat="1" applyFont="1" applyBorder="1" applyAlignment="1">
      <alignment horizontal="center" vertical="center" wrapText="1"/>
    </xf>
    <xf numFmtId="9" fontId="46" fillId="0" borderId="11" xfId="0" applyNumberFormat="1" applyFont="1" applyBorder="1" applyAlignment="1">
      <alignment horizontal="center" vertical="center" wrapText="1"/>
    </xf>
    <xf numFmtId="9" fontId="46" fillId="0" borderId="12" xfId="0" applyNumberFormat="1" applyFont="1" applyBorder="1" applyAlignment="1">
      <alignment horizontal="center" vertical="center" wrapText="1"/>
    </xf>
    <xf numFmtId="0" fontId="46" fillId="0" borderId="18" xfId="0" applyFont="1" applyBorder="1" applyAlignment="1">
      <alignment horizontal="center" vertical="center" wrapText="1"/>
    </xf>
    <xf numFmtId="0" fontId="46" fillId="0" borderId="19" xfId="0" applyFont="1" applyBorder="1" applyAlignment="1">
      <alignment horizontal="center" vertical="center" wrapText="1"/>
    </xf>
    <xf numFmtId="0" fontId="46" fillId="0" borderId="20" xfId="0" applyFont="1" applyBorder="1" applyAlignment="1">
      <alignment horizontal="center" vertical="center" wrapText="1"/>
    </xf>
    <xf numFmtId="0" fontId="50" fillId="2" borderId="35" xfId="0" applyFont="1" applyFill="1" applyBorder="1" applyAlignment="1">
      <alignment horizontal="left" vertical="top" wrapText="1"/>
    </xf>
    <xf numFmtId="0" fontId="50" fillId="2" borderId="4" xfId="0" applyFont="1" applyFill="1" applyBorder="1" applyAlignment="1">
      <alignment horizontal="left" vertical="top" wrapText="1"/>
    </xf>
    <xf numFmtId="0" fontId="51" fillId="2" borderId="0" xfId="2" applyFont="1" applyFill="1" applyAlignment="1">
      <alignment horizontal="left"/>
    </xf>
    <xf numFmtId="0" fontId="47" fillId="6" borderId="18" xfId="2" applyFont="1" applyFill="1" applyBorder="1" applyAlignment="1">
      <alignment horizontal="right" vertical="center"/>
    </xf>
    <xf numFmtId="0" fontId="47" fillId="6" borderId="19" xfId="2" applyFont="1" applyFill="1" applyBorder="1" applyAlignment="1">
      <alignment horizontal="right" vertical="center"/>
    </xf>
    <xf numFmtId="0" fontId="47" fillId="6" borderId="20" xfId="2" applyFont="1" applyFill="1" applyBorder="1" applyAlignment="1">
      <alignment horizontal="right" vertical="center"/>
    </xf>
    <xf numFmtId="0" fontId="48" fillId="2" borderId="0" xfId="0" applyFont="1" applyFill="1" applyAlignment="1">
      <alignment horizontal="left" vertical="center" wrapText="1"/>
    </xf>
    <xf numFmtId="0" fontId="62" fillId="2" borderId="50" xfId="0" applyFont="1" applyFill="1" applyBorder="1" applyAlignment="1">
      <alignment horizontal="center" vertical="center" wrapText="1"/>
    </xf>
    <xf numFmtId="0" fontId="42" fillId="0" borderId="5" xfId="0" applyFont="1" applyBorder="1" applyAlignment="1">
      <alignment horizontal="center" vertical="center" wrapText="1"/>
    </xf>
    <xf numFmtId="0" fontId="42" fillId="0" borderId="6" xfId="0" applyFont="1" applyBorder="1" applyAlignment="1">
      <alignment horizontal="center" vertical="center" wrapText="1"/>
    </xf>
    <xf numFmtId="0" fontId="42" fillId="0" borderId="7" xfId="0" applyFont="1" applyBorder="1" applyAlignment="1">
      <alignment horizontal="center" vertical="center" wrapText="1"/>
    </xf>
    <xf numFmtId="49" fontId="37" fillId="0" borderId="4" xfId="17" applyNumberFormat="1" applyFont="1" applyBorder="1" applyAlignment="1">
      <alignment horizontal="right" vertical="center" wrapText="1"/>
    </xf>
    <xf numFmtId="49" fontId="37" fillId="0" borderId="37" xfId="17" applyNumberFormat="1" applyFont="1" applyBorder="1" applyAlignment="1">
      <alignment horizontal="right" vertical="center" wrapText="1"/>
    </xf>
    <xf numFmtId="0" fontId="63" fillId="0" borderId="0" xfId="17" applyAlignment="1">
      <alignment horizontal="left" vertical="top" wrapText="1"/>
    </xf>
    <xf numFmtId="49" fontId="63" fillId="0" borderId="0" xfId="17" applyNumberFormat="1" applyAlignment="1">
      <alignment vertical="top"/>
    </xf>
    <xf numFmtId="49" fontId="68" fillId="9" borderId="50" xfId="17" applyNumberFormat="1" applyFont="1" applyFill="1" applyBorder="1" applyAlignment="1" applyProtection="1">
      <alignment horizontal="left" wrapText="1"/>
      <protection locked="0"/>
    </xf>
    <xf numFmtId="0" fontId="63" fillId="0" borderId="36" xfId="17" applyBorder="1" applyAlignment="1">
      <alignment horizontal="left"/>
    </xf>
    <xf numFmtId="0" fontId="63" fillId="0" borderId="64" xfId="17" applyBorder="1" applyAlignment="1">
      <alignment horizontal="left" vertical="center" wrapText="1"/>
    </xf>
    <xf numFmtId="0" fontId="63" fillId="0" borderId="63" xfId="17" applyBorder="1" applyAlignment="1">
      <alignment horizontal="left" vertical="center" wrapText="1"/>
    </xf>
    <xf numFmtId="0" fontId="63" fillId="0" borderId="69" xfId="17" applyBorder="1" applyAlignment="1">
      <alignment horizontal="left" vertical="center" wrapText="1"/>
    </xf>
    <xf numFmtId="0" fontId="63" fillId="0" borderId="70" xfId="17" applyBorder="1" applyAlignment="1">
      <alignment horizontal="left" vertical="center" wrapText="1"/>
    </xf>
    <xf numFmtId="0" fontId="68" fillId="0" borderId="4" xfId="17" applyFont="1" applyBorder="1" applyAlignment="1">
      <alignment horizontal="left" vertical="center" wrapText="1"/>
    </xf>
    <xf numFmtId="0" fontId="68" fillId="0" borderId="37" xfId="17" applyFont="1" applyBorder="1" applyAlignment="1">
      <alignment horizontal="left" vertical="center" wrapText="1"/>
    </xf>
    <xf numFmtId="49" fontId="68" fillId="0" borderId="4" xfId="17" applyNumberFormat="1" applyFont="1" applyBorder="1" applyAlignment="1">
      <alignment horizontal="left" vertical="center" wrapText="1"/>
    </xf>
    <xf numFmtId="49" fontId="68" fillId="0" borderId="37" xfId="17" applyNumberFormat="1" applyFont="1" applyBorder="1" applyAlignment="1">
      <alignment horizontal="left" vertical="center" wrapText="1"/>
    </xf>
    <xf numFmtId="49" fontId="63" fillId="0" borderId="64" xfId="17" quotePrefix="1" applyNumberFormat="1" applyBorder="1" applyAlignment="1">
      <alignment horizontal="left" vertical="center" wrapText="1"/>
    </xf>
    <xf numFmtId="49" fontId="63" fillId="0" borderId="63" xfId="17" quotePrefix="1" applyNumberFormat="1" applyBorder="1" applyAlignment="1">
      <alignment horizontal="left" vertical="center" wrapText="1"/>
    </xf>
    <xf numFmtId="49" fontId="63" fillId="0" borderId="69" xfId="17" applyNumberFormat="1" applyBorder="1" applyAlignment="1">
      <alignment horizontal="left" vertical="center" wrapText="1"/>
    </xf>
    <xf numFmtId="49" fontId="63" fillId="0" borderId="70" xfId="17" applyNumberFormat="1" applyBorder="1" applyAlignment="1">
      <alignment horizontal="left" vertical="center" wrapText="1"/>
    </xf>
    <xf numFmtId="49" fontId="68" fillId="0" borderId="58" xfId="17" applyNumberFormat="1" applyFont="1" applyBorder="1" applyAlignment="1">
      <alignment horizontal="left" vertical="center" wrapText="1"/>
    </xf>
    <xf numFmtId="49" fontId="68" fillId="0" borderId="57" xfId="17" applyNumberFormat="1" applyFont="1" applyBorder="1" applyAlignment="1">
      <alignment horizontal="left" vertical="center" wrapText="1"/>
    </xf>
    <xf numFmtId="0" fontId="63" fillId="2" borderId="64" xfId="17" applyFill="1" applyBorder="1" applyAlignment="1">
      <alignment horizontal="left" vertical="center" wrapText="1"/>
    </xf>
    <xf numFmtId="0" fontId="63" fillId="2" borderId="63" xfId="17" applyFill="1" applyBorder="1" applyAlignment="1">
      <alignment horizontal="left" vertical="center" wrapText="1"/>
    </xf>
    <xf numFmtId="49" fontId="63" fillId="0" borderId="64" xfId="17" applyNumberFormat="1" applyBorder="1" applyAlignment="1">
      <alignment horizontal="left" vertical="center" wrapText="1"/>
    </xf>
    <xf numFmtId="49" fontId="63" fillId="0" borderId="63" xfId="17" applyNumberFormat="1" applyBorder="1" applyAlignment="1">
      <alignment horizontal="left" vertical="center" wrapText="1"/>
    </xf>
    <xf numFmtId="0" fontId="29" fillId="10" borderId="35" xfId="17" applyFont="1" applyFill="1" applyBorder="1" applyAlignment="1">
      <alignment horizontal="left" vertical="center" wrapText="1"/>
    </xf>
    <xf numFmtId="0" fontId="29" fillId="10" borderId="4" xfId="17" applyFont="1" applyFill="1" applyBorder="1" applyAlignment="1">
      <alignment horizontal="left" vertical="center" wrapText="1"/>
    </xf>
    <xf numFmtId="0" fontId="68" fillId="0" borderId="58" xfId="17" applyFont="1" applyBorder="1" applyAlignment="1">
      <alignment horizontal="left" vertical="center" wrapText="1"/>
    </xf>
    <xf numFmtId="0" fontId="68" fillId="0" borderId="57" xfId="17" applyFont="1" applyBorder="1" applyAlignment="1">
      <alignment horizontal="left" vertical="center" wrapText="1"/>
    </xf>
    <xf numFmtId="1" fontId="63" fillId="0" borderId="64" xfId="17" applyNumberFormat="1" applyBorder="1" applyAlignment="1">
      <alignment horizontal="left" vertical="center" wrapText="1"/>
    </xf>
    <xf numFmtId="1" fontId="63" fillId="0" borderId="63" xfId="17" applyNumberFormat="1" applyBorder="1" applyAlignment="1">
      <alignment horizontal="left" vertical="center" wrapText="1"/>
    </xf>
    <xf numFmtId="1" fontId="63" fillId="0" borderId="69" xfId="17" applyNumberFormat="1" applyBorder="1" applyAlignment="1">
      <alignment horizontal="left" vertical="center" wrapText="1"/>
    </xf>
    <xf numFmtId="1" fontId="63" fillId="0" borderId="70" xfId="17" applyNumberFormat="1" applyBorder="1" applyAlignment="1">
      <alignment horizontal="left" vertical="center" wrapText="1"/>
    </xf>
    <xf numFmtId="1" fontId="68" fillId="0" borderId="35" xfId="17" applyNumberFormat="1" applyFont="1" applyBorder="1" applyAlignment="1">
      <alignment horizontal="left" vertical="center" wrapText="1"/>
    </xf>
    <xf numFmtId="1" fontId="68" fillId="0" borderId="37" xfId="17" applyNumberFormat="1" applyFont="1" applyBorder="1" applyAlignment="1">
      <alignment horizontal="left" vertical="center" wrapText="1"/>
    </xf>
    <xf numFmtId="0" fontId="63" fillId="2" borderId="69" xfId="17" applyFill="1" applyBorder="1" applyAlignment="1">
      <alignment horizontal="left" vertical="center" wrapText="1"/>
    </xf>
    <xf numFmtId="0" fontId="63" fillId="2" borderId="70" xfId="17" applyFill="1" applyBorder="1" applyAlignment="1">
      <alignment horizontal="left" vertical="center" wrapText="1"/>
    </xf>
    <xf numFmtId="49" fontId="63" fillId="0" borderId="0" xfId="17" quotePrefix="1" applyNumberFormat="1" applyAlignment="1">
      <alignment horizontal="center" vertical="center" wrapText="1"/>
    </xf>
    <xf numFmtId="49" fontId="63" fillId="0" borderId="2" xfId="17" quotePrefix="1" applyNumberFormat="1" applyBorder="1" applyAlignment="1">
      <alignment horizontal="center" vertical="center" wrapText="1"/>
    </xf>
    <xf numFmtId="49" fontId="63" fillId="0" borderId="0" xfId="17" applyNumberFormat="1" applyAlignment="1">
      <alignment horizontal="center" vertical="center" wrapText="1"/>
    </xf>
    <xf numFmtId="49" fontId="63" fillId="0" borderId="2" xfId="17" applyNumberFormat="1" applyBorder="1" applyAlignment="1">
      <alignment horizontal="center" vertical="center" wrapText="1"/>
    </xf>
    <xf numFmtId="0" fontId="63" fillId="0" borderId="50" xfId="17" applyBorder="1" applyAlignment="1">
      <alignment horizontal="center" vertical="center" wrapText="1"/>
    </xf>
    <xf numFmtId="0" fontId="63" fillId="0" borderId="55" xfId="17" applyBorder="1" applyAlignment="1">
      <alignment horizontal="center" vertical="center" wrapText="1"/>
    </xf>
    <xf numFmtId="0" fontId="70" fillId="0" borderId="0" xfId="18" applyFont="1" applyBorder="1" applyAlignment="1" applyProtection="1">
      <alignment horizontal="left" vertical="top" wrapText="1"/>
    </xf>
    <xf numFmtId="49" fontId="68" fillId="9" borderId="14" xfId="17" applyNumberFormat="1" applyFont="1" applyFill="1" applyBorder="1" applyAlignment="1" applyProtection="1">
      <alignment horizontal="center" vertical="center" wrapText="1"/>
      <protection locked="0"/>
    </xf>
    <xf numFmtId="49" fontId="68" fillId="9" borderId="52" xfId="17" applyNumberFormat="1" applyFont="1" applyFill="1" applyBorder="1" applyAlignment="1" applyProtection="1">
      <alignment horizontal="center" vertical="center" wrapText="1"/>
      <protection locked="0"/>
    </xf>
    <xf numFmtId="49" fontId="68" fillId="9" borderId="36" xfId="17" applyNumberFormat="1" applyFont="1" applyFill="1" applyBorder="1" applyAlignment="1" applyProtection="1">
      <alignment horizontal="center" vertical="center" wrapText="1"/>
      <protection locked="0"/>
    </xf>
    <xf numFmtId="49" fontId="68" fillId="9" borderId="0" xfId="17" applyNumberFormat="1" applyFont="1" applyFill="1" applyAlignment="1" applyProtection="1">
      <alignment horizontal="left" vertical="top"/>
      <protection locked="0"/>
    </xf>
    <xf numFmtId="49" fontId="68" fillId="8" borderId="0" xfId="17" applyNumberFormat="1" applyFont="1" applyFill="1" applyAlignment="1" applyProtection="1">
      <alignment horizontal="left" vertical="top" wrapText="1"/>
      <protection locked="0"/>
    </xf>
    <xf numFmtId="49" fontId="68" fillId="8" borderId="50" xfId="17" applyNumberFormat="1" applyFont="1" applyFill="1" applyBorder="1" applyAlignment="1" applyProtection="1">
      <alignment horizontal="left" vertical="top" wrapText="1"/>
      <protection locked="0"/>
    </xf>
    <xf numFmtId="49" fontId="68" fillId="8" borderId="0" xfId="17" applyNumberFormat="1" applyFont="1" applyFill="1" applyAlignment="1" applyProtection="1">
      <alignment horizontal="left" vertical="top"/>
      <protection locked="0"/>
    </xf>
    <xf numFmtId="49" fontId="63" fillId="0" borderId="50" xfId="17" applyNumberFormat="1" applyBorder="1" applyAlignment="1">
      <alignment horizontal="left" vertical="top" wrapText="1"/>
    </xf>
    <xf numFmtId="49" fontId="68" fillId="9" borderId="50" xfId="17" applyNumberFormat="1" applyFont="1" applyFill="1" applyBorder="1" applyAlignment="1" applyProtection="1">
      <alignment horizontal="left" vertical="top"/>
      <protection locked="0"/>
    </xf>
    <xf numFmtId="0" fontId="63" fillId="0" borderId="50" xfId="17" applyBorder="1" applyAlignment="1">
      <alignment horizontal="right" vertical="center"/>
    </xf>
    <xf numFmtId="49" fontId="64" fillId="0" borderId="50" xfId="17" applyNumberFormat="1" applyFont="1" applyBorder="1" applyAlignment="1">
      <alignment horizontal="left" vertical="center" wrapText="1"/>
    </xf>
    <xf numFmtId="49" fontId="66" fillId="0" borderId="50" xfId="17" applyNumberFormat="1" applyFont="1" applyBorder="1" applyAlignment="1">
      <alignment horizontal="left" vertical="center" wrapText="1"/>
    </xf>
    <xf numFmtId="0" fontId="66" fillId="0" borderId="50" xfId="17" applyFont="1" applyBorder="1" applyAlignment="1">
      <alignment horizontal="left" vertical="center"/>
    </xf>
    <xf numFmtId="0" fontId="63" fillId="0" borderId="36" xfId="17" applyBorder="1" applyAlignment="1">
      <alignment horizontal="left" vertical="top" wrapText="1"/>
    </xf>
    <xf numFmtId="49" fontId="68" fillId="8" borderId="36" xfId="17" applyNumberFormat="1" applyFont="1" applyFill="1" applyBorder="1" applyAlignment="1" applyProtection="1">
      <alignment horizontal="left" vertical="top"/>
      <protection locked="0"/>
    </xf>
    <xf numFmtId="0" fontId="63" fillId="0" borderId="36" xfId="17" applyBorder="1" applyAlignment="1">
      <alignment horizontal="left" vertical="top"/>
    </xf>
    <xf numFmtId="49" fontId="68" fillId="9" borderId="36" xfId="17" applyNumberFormat="1" applyFont="1" applyFill="1" applyBorder="1" applyAlignment="1" applyProtection="1">
      <alignment horizontal="left" vertical="top" wrapText="1"/>
      <protection locked="0"/>
    </xf>
    <xf numFmtId="0" fontId="15" fillId="0" borderId="0" xfId="3" applyFont="1" applyAlignment="1">
      <alignment horizontal="left" wrapText="1"/>
    </xf>
    <xf numFmtId="0" fontId="27" fillId="2" borderId="0" xfId="0" applyFont="1" applyFill="1" applyBorder="1" applyAlignment="1">
      <alignment horizontal="center" vertical="center" wrapText="1"/>
    </xf>
    <xf numFmtId="0" fontId="47" fillId="2" borderId="44" xfId="0" applyFont="1" applyFill="1" applyBorder="1" applyAlignment="1">
      <alignment horizontal="left" vertical="center"/>
    </xf>
    <xf numFmtId="0" fontId="47" fillId="2" borderId="16" xfId="0" applyFont="1" applyFill="1" applyBorder="1" applyAlignment="1">
      <alignment horizontal="left" vertical="center"/>
    </xf>
  </cellXfs>
  <cellStyles count="20">
    <cellStyle name="Explanatory Text 2" xfId="18" xr:uid="{9462E8FB-DAB6-41CE-9C08-695CAECF088D}"/>
    <cellStyle name="Hyperlink" xfId="1" builtinId="8"/>
    <cellStyle name="Hyperlink 2" xfId="7" xr:uid="{04E31431-161A-47AD-BE62-7A495A5DBF64}"/>
    <cellStyle name="Normal" xfId="0" builtinId="0"/>
    <cellStyle name="Normal 2" xfId="4" xr:uid="{22188852-9305-400B-9D2C-13ACA3F7113E}"/>
    <cellStyle name="Normal 2 2" xfId="6" xr:uid="{3F1F19D5-D86E-4874-B7ED-598ECF354CB5}"/>
    <cellStyle name="Normal 3" xfId="5" xr:uid="{D4150E51-242D-4F65-AF3A-068E879EF65E}"/>
    <cellStyle name="Normal 3 2" xfId="15" xr:uid="{DE350B15-9996-4880-BF3A-9A04F9B2F3F9}"/>
    <cellStyle name="Normal 4" xfId="17" xr:uid="{A61FDADD-B311-4692-B9C8-3BECA7B22BEB}"/>
    <cellStyle name="Percent 2" xfId="19" xr:uid="{43C3395B-6803-4805-88B3-C2D8B73500A1}"/>
    <cellStyle name="Standard 2" xfId="2" xr:uid="{00000000-0005-0000-0000-000002000000}"/>
    <cellStyle name="Standard 2 2" xfId="9" xr:uid="{FE856201-0F3F-40E3-8051-3A49A8CB904B}"/>
    <cellStyle name="Standard 2 2 2" xfId="11" xr:uid="{5F627EBF-9243-443D-A43E-55E3A234C129}"/>
    <cellStyle name="Standard 2 4" xfId="14" xr:uid="{DA5D2EA3-BFFE-4F7A-83D7-630D205072F6}"/>
    <cellStyle name="Standard 3" xfId="3" xr:uid="{00000000-0005-0000-0000-000003000000}"/>
    <cellStyle name="Standard 3 2" xfId="10" xr:uid="{9F821CAC-4997-4170-B3CA-39F2FBD9128D}"/>
    <cellStyle name="Standard 3 3" xfId="13" xr:uid="{B27A099F-0BCB-491C-9F11-6BADC5E39E64}"/>
    <cellStyle name="Звичайний 2" xfId="12" xr:uid="{0EA87B5A-A943-447C-A39C-01E1BD273D58}"/>
    <cellStyle name="Звичайний 2 2" xfId="16" xr:uid="{3C484068-F110-4E8E-B94C-81BA288A13AD}"/>
    <cellStyle name="Обычный 2" xfId="8" xr:uid="{886F89A3-F666-4433-82EB-3571782F5458}"/>
  </cellStyles>
  <dxfs count="8">
    <dxf>
      <fill>
        <patternFill>
          <bgColor rgb="FFFF0000"/>
        </patternFill>
      </fill>
    </dxf>
    <dxf>
      <fill>
        <patternFill>
          <bgColor theme="4" tint="0.79998168889431442"/>
        </patternFill>
      </fill>
    </dxf>
    <dxf>
      <fill>
        <patternFill>
          <bgColor theme="3" tint="0.79998168889431442"/>
        </patternFill>
      </fill>
    </dxf>
    <dxf>
      <fill>
        <patternFill>
          <bgColor theme="4" tint="0.79998168889431442"/>
        </patternFill>
      </fill>
    </dxf>
    <dxf>
      <fill>
        <patternFill>
          <bgColor theme="4"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81643</xdr:colOff>
      <xdr:row>3</xdr:row>
      <xdr:rowOff>9075</xdr:rowOff>
    </xdr:from>
    <xdr:to>
      <xdr:col>6</xdr:col>
      <xdr:colOff>884767</xdr:colOff>
      <xdr:row>3</xdr:row>
      <xdr:rowOff>874059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5914572" y="290289"/>
          <a:ext cx="803124" cy="870854"/>
        </a:xfrm>
        <a:prstGeom prst="rect">
          <a:avLst/>
        </a:prstGeom>
      </xdr:spPr>
    </xdr:pic>
    <xdr:clientData/>
  </xdr:twoCellAnchor>
  <xdr:oneCellAnchor>
    <xdr:from>
      <xdr:col>13</xdr:col>
      <xdr:colOff>81643</xdr:colOff>
      <xdr:row>3</xdr:row>
      <xdr:rowOff>9075</xdr:rowOff>
    </xdr:from>
    <xdr:ext cx="803124" cy="864050"/>
    <xdr:pic>
      <xdr:nvPicPr>
        <xdr:cNvPr id="6" name="Grafik 2">
          <a:extLst>
            <a:ext uri="{FF2B5EF4-FFF2-40B4-BE49-F238E27FC236}">
              <a16:creationId xmlns:a16="http://schemas.microsoft.com/office/drawing/2014/main" id="{679EF03E-582A-4822-80DE-02AC54DF0AB3}"/>
            </a:ext>
          </a:extLst>
        </xdr:cNvPr>
        <xdr:cNvPicPr>
          <a:picLocks noChangeAspect="1"/>
        </xdr:cNvPicPr>
      </xdr:nvPicPr>
      <xdr:blipFill>
        <a:blip xmlns:r="http://schemas.openxmlformats.org/officeDocument/2006/relationships" r:embed="rId1"/>
        <a:stretch>
          <a:fillRect/>
        </a:stretch>
      </xdr:blipFill>
      <xdr:spPr>
        <a:xfrm>
          <a:off x="5899831" y="286888"/>
          <a:ext cx="803124" cy="86405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10</xdr:col>
      <xdr:colOff>87681</xdr:colOff>
      <xdr:row>0</xdr:row>
      <xdr:rowOff>0</xdr:rowOff>
    </xdr:from>
    <xdr:to>
      <xdr:col>14</xdr:col>
      <xdr:colOff>0</xdr:colOff>
      <xdr:row>0</xdr:row>
      <xdr:rowOff>900000</xdr:rowOff>
    </xdr:to>
    <xdr:pic>
      <xdr:nvPicPr>
        <xdr:cNvPr id="2" name="Grafik 2">
          <a:extLst>
            <a:ext uri="{FF2B5EF4-FFF2-40B4-BE49-F238E27FC236}">
              <a16:creationId xmlns:a16="http://schemas.microsoft.com/office/drawing/2014/main" id="{C125D7FB-861A-4D54-BB1B-771551E857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599731" y="0"/>
          <a:ext cx="2160219" cy="900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gizonline.sharepoint.com/Users/maienk_ole/Desktop/Award%20deci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gizonline-my.sharepoint.com/Users/maienk_ole/Desktop/REQUEST/91169079%20IT%20Hardware/1%20Request/Request%20for%20MaterialEquipment_IT%20Hardware_Chervonohra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gizonline.sharepoint.com/sites/CountryOfficeGIZUA-BVertrge/Freigegebene%20Dokumente/B%20Vertr&#228;ge/18.2197.4/91169583%20portable%20power%20stations/01.%20Request/02.2%20Request%20for%20Goods%20Power%20Stations.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Users\zhelev_olh\AppData\Local\Microsoft\Windows\INetCache\Content.Outlook\BQX65UJC\Technical%20Assessment%20-%20BM%20training%202%20(2).xlsx" TargetMode="External"/><Relationship Id="rId1" Type="http://schemas.openxmlformats.org/officeDocument/2006/relationships/externalLinkPath" Target="/Users/zhelev_olh/AppData/Local/Microsoft/Windows/INetCache/Content.Outlook/BQX65UJC/Technical%20Assessment%20-%20BM%20training%202%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ward decision (AD)"/>
      <sheetName val="AD for Experts_fee agreement"/>
      <sheetName val="AD_Market research"/>
      <sheetName val="AD_Market research (3)"/>
      <sheetName val="legend"/>
      <sheetName val="Text Module"/>
    </sheetNames>
    <sheetDataSet>
      <sheetData sheetId="0" refreshError="1"/>
      <sheetData sheetId="1" refreshError="1"/>
      <sheetData sheetId="2" refreshError="1"/>
      <sheetData sheetId="3" refreshError="1"/>
      <sheetData sheetId="4" refreshError="1">
        <row r="1">
          <cell r="F1" t="str">
            <v>please choose</v>
          </cell>
        </row>
        <row r="2">
          <cell r="A2" t="str">
            <v>please choose</v>
          </cell>
          <cell r="B2" t="str">
            <v>please choose</v>
          </cell>
          <cell r="C2" t="str">
            <v>please choose</v>
          </cell>
          <cell r="F2" t="str">
            <v>975 Administrative officers and other staff</v>
          </cell>
          <cell r="G2" t="str">
            <v>please choose</v>
          </cell>
        </row>
        <row r="3">
          <cell r="A3" t="str">
            <v>Grade 1</v>
          </cell>
          <cell r="B3" t="str">
            <v>low</v>
          </cell>
          <cell r="C3" t="str">
            <v>first time</v>
          </cell>
          <cell r="F3" t="str">
            <v>056 Agriculture and food</v>
          </cell>
          <cell r="G3" t="str">
            <v>Offer</v>
          </cell>
        </row>
        <row r="4">
          <cell r="A4" t="str">
            <v>Grade 2</v>
          </cell>
          <cell r="B4" t="str">
            <v>middle</v>
          </cell>
          <cell r="C4" t="str">
            <v>low</v>
          </cell>
          <cell r="F4" t="str">
            <v>025 Building</v>
          </cell>
          <cell r="G4" t="str">
            <v>Refusal</v>
          </cell>
        </row>
        <row r="5">
          <cell r="A5" t="str">
            <v>Grade 3</v>
          </cell>
          <cell r="B5" t="str">
            <v>high</v>
          </cell>
          <cell r="C5" t="str">
            <v>middle</v>
          </cell>
          <cell r="F5" t="str">
            <v>973 Controlling</v>
          </cell>
          <cell r="G5" t="str">
            <v>No answer</v>
          </cell>
        </row>
        <row r="6">
          <cell r="A6" t="str">
            <v>Grade 4</v>
          </cell>
          <cell r="C6" t="str">
            <v>high</v>
          </cell>
          <cell r="F6" t="str">
            <v>034 Crises, conflicts, disasters</v>
          </cell>
        </row>
        <row r="7">
          <cell r="F7" t="str">
            <v>050 Democracy, rule of law, gender</v>
          </cell>
        </row>
        <row r="8">
          <cell r="F8" t="str">
            <v>054 Eco-eficiency in the private sector</v>
          </cell>
        </row>
        <row r="9">
          <cell r="F9" t="str">
            <v>001 Economic policy</v>
          </cell>
        </row>
        <row r="10">
          <cell r="F10" t="str">
            <v>004 Environmental policy</v>
          </cell>
        </row>
        <row r="11">
          <cell r="F11" t="str">
            <v>972 Financial experts</v>
          </cell>
        </row>
        <row r="12">
          <cell r="A12" t="str">
            <v>please choose</v>
          </cell>
          <cell r="C12" t="str">
            <v>please choose</v>
          </cell>
          <cell r="F12" t="str">
            <v>036 Financial system development &amp; loans</v>
          </cell>
        </row>
        <row r="13">
          <cell r="A13" t="str">
            <v>Yes</v>
          </cell>
          <cell r="C13" t="str">
            <v>Full time job</v>
          </cell>
          <cell r="F13" t="str">
            <v>020 Health care system and health promotion</v>
          </cell>
        </row>
        <row r="14">
          <cell r="A14" t="str">
            <v>No</v>
          </cell>
          <cell r="C14" t="str">
            <v>Part time job</v>
          </cell>
          <cell r="F14" t="str">
            <v>970 IT services</v>
          </cell>
        </row>
        <row r="15">
          <cell r="F15" t="str">
            <v>976 Language services</v>
          </cell>
        </row>
        <row r="16">
          <cell r="F16" t="str">
            <v>052 Management of coastal regions and aquatic resources</v>
          </cell>
        </row>
        <row r="17">
          <cell r="F17" t="str">
            <v>949 Miscellaneous</v>
          </cell>
        </row>
        <row r="18">
          <cell r="F18" t="str">
            <v>990 Moderation</v>
          </cell>
        </row>
        <row r="19">
          <cell r="F19" t="str">
            <v>006 Organisational and management consultancy</v>
          </cell>
        </row>
        <row r="20">
          <cell r="F20" t="str">
            <v>974 Personnel</v>
          </cell>
        </row>
        <row r="21">
          <cell r="F21" t="str">
            <v>002 Policy &amp; management of public finances, state modernisation</v>
          </cell>
        </row>
        <row r="22">
          <cell r="F22" t="str">
            <v>011 Private sector promotion</v>
          </cell>
        </row>
        <row r="23">
          <cell r="A23" t="str">
            <v>please choose</v>
          </cell>
          <cell r="F23" t="str">
            <v>016 Promotion of the educational system, knowledge organisation</v>
          </cell>
        </row>
        <row r="24">
          <cell r="A24" t="str">
            <v>Direct placement</v>
          </cell>
          <cell r="F24" t="str">
            <v>061 Regionalisation, decentralisation, urban development</v>
          </cell>
        </row>
        <row r="25">
          <cell r="A25" t="str">
            <v>Discretionary</v>
          </cell>
          <cell r="F25" t="str">
            <v>057 Resource management</v>
          </cell>
        </row>
        <row r="26">
          <cell r="A26" t="str">
            <v>Restricted tender/bidding</v>
          </cell>
          <cell r="F26" t="str">
            <v>029 Sustainable energy systems</v>
          </cell>
        </row>
        <row r="27">
          <cell r="A27" t="str">
            <v>Open tender</v>
          </cell>
          <cell r="F27" t="str">
            <v>064 Sustainable social protection</v>
          </cell>
        </row>
        <row r="28">
          <cell r="A28" t="str">
            <v>Order to Frame agreement</v>
          </cell>
          <cell r="F28" t="str">
            <v>023 Transport and mobility</v>
          </cell>
        </row>
        <row r="29">
          <cell r="A29" t="str">
            <v>Contract amendment</v>
          </cell>
          <cell r="F29" t="str">
            <v>015 Vocational education</v>
          </cell>
        </row>
        <row r="30">
          <cell r="F30" t="str">
            <v>027 Waste</v>
          </cell>
        </row>
        <row r="31">
          <cell r="F31" t="str">
            <v>026 Water and wastewater</v>
          </cell>
        </row>
      </sheetData>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address"/>
      <sheetName val="IT Standard specifiсation"/>
      <sheetName val="Dropdown menu"/>
    </sheetNames>
    <sheetDataSet>
      <sheetData sheetId="0" refreshError="1"/>
      <sheetData sheetId="1"/>
      <sheetData sheetId="2" refreshError="1"/>
      <sheetData sheetId="3" refreshError="1"/>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Dropdown menu"/>
    </sheetNames>
    <sheetDataSet>
      <sheetData sheetId="0"/>
      <sheetData sheetId="1">
        <row r="2">
          <cell r="I2">
            <v>37</v>
          </cell>
        </row>
      </sheetData>
      <sheetData sheetId="2"/>
      <sheetData sheetId="3">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row r="14">
          <cell r="A14" t="str">
            <v>please choose</v>
          </cell>
        </row>
        <row r="15">
          <cell r="A15" t="str">
            <v>W01 Building materials</v>
          </cell>
        </row>
        <row r="16">
          <cell r="A16" t="str">
            <v>W02 Books</v>
          </cell>
        </row>
        <row r="17">
          <cell r="A17" t="str">
            <v>W03 Office supplies and training materials</v>
          </cell>
        </row>
        <row r="18">
          <cell r="A18" t="str">
            <v>W04 Camping equipment</v>
          </cell>
        </row>
        <row r="19">
          <cell r="A19" t="str">
            <v>W05 PCs and accessories</v>
          </cell>
        </row>
        <row r="20">
          <cell r="A20" t="str">
            <v>W06 Electronic equipment</v>
          </cell>
        </row>
        <row r="21">
          <cell r="A21" t="str">
            <v>W07 Vehicles</v>
          </cell>
        </row>
        <row r="22">
          <cell r="A22" t="str">
            <v>W08 Spare parts for vehicles</v>
          </cell>
        </row>
        <row r="23">
          <cell r="A23" t="str">
            <v>W10 Laboratory fittings</v>
          </cell>
        </row>
        <row r="24">
          <cell r="A24" t="str">
            <v>W11 Agriculture and forestry</v>
          </cell>
        </row>
        <row r="25">
          <cell r="A25" t="str">
            <v>W12 Medicine</v>
          </cell>
        </row>
        <row r="26">
          <cell r="A26" t="str">
            <v>W13 Medical technology</v>
          </cell>
        </row>
        <row r="27">
          <cell r="A27" t="str">
            <v>W14 Metal technology, mechanics</v>
          </cell>
        </row>
        <row r="28">
          <cell r="A28" t="str">
            <v>W15 Food aid</v>
          </cell>
        </row>
        <row r="29">
          <cell r="A29" t="str">
            <v>W16 Plant protection, livestock farming</v>
          </cell>
        </row>
        <row r="30">
          <cell r="A30" t="str">
            <v>W17 Telecommunications</v>
          </cell>
        </row>
        <row r="31">
          <cell r="A31" t="str">
            <v>W19 Miscellaneous</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idder 1-5"/>
      <sheetName val="Bidder 6-10"/>
    </sheetNames>
    <sheetDataSet>
      <sheetData sheetId="0"/>
      <sheetData sheetId="1">
        <row r="11">
          <cell r="E11"/>
          <cell r="G11"/>
          <cell r="I11"/>
          <cell r="K11"/>
          <cell r="M11"/>
        </row>
        <row r="12">
          <cell r="E12"/>
          <cell r="G12"/>
          <cell r="I12"/>
          <cell r="K12"/>
          <cell r="M12"/>
        </row>
        <row r="13">
          <cell r="E13"/>
          <cell r="G13"/>
          <cell r="I13"/>
          <cell r="K13"/>
          <cell r="M13"/>
        </row>
        <row r="14">
          <cell r="E14"/>
          <cell r="G14"/>
          <cell r="I14"/>
          <cell r="K14"/>
          <cell r="M14"/>
        </row>
        <row r="15">
          <cell r="E15"/>
          <cell r="G15"/>
          <cell r="I15"/>
          <cell r="K15"/>
          <cell r="M15"/>
        </row>
        <row r="16">
          <cell r="E16"/>
          <cell r="G16"/>
          <cell r="I16"/>
          <cell r="K16"/>
          <cell r="M16"/>
        </row>
        <row r="17">
          <cell r="E17"/>
          <cell r="G17"/>
          <cell r="I17"/>
          <cell r="K17"/>
          <cell r="M17"/>
        </row>
        <row r="18">
          <cell r="E18"/>
          <cell r="G18"/>
          <cell r="I18"/>
          <cell r="K18"/>
          <cell r="M18"/>
        </row>
        <row r="19">
          <cell r="E19"/>
          <cell r="G19"/>
          <cell r="I19"/>
          <cell r="K19"/>
          <cell r="M19"/>
        </row>
        <row r="20">
          <cell r="E20"/>
          <cell r="G20"/>
          <cell r="I20"/>
          <cell r="K20"/>
          <cell r="M20"/>
        </row>
        <row r="21">
          <cell r="E21"/>
          <cell r="G21"/>
          <cell r="I21"/>
          <cell r="K21"/>
          <cell r="M21"/>
        </row>
        <row r="22">
          <cell r="E22"/>
          <cell r="G22"/>
          <cell r="I22"/>
          <cell r="K22"/>
          <cell r="M22"/>
        </row>
        <row r="23">
          <cell r="E23"/>
          <cell r="G23"/>
          <cell r="I23"/>
          <cell r="K23"/>
          <cell r="M23"/>
        </row>
        <row r="24">
          <cell r="E24"/>
          <cell r="G24"/>
          <cell r="I24"/>
          <cell r="K24"/>
          <cell r="M24"/>
        </row>
        <row r="25">
          <cell r="E25"/>
          <cell r="G25"/>
          <cell r="I25"/>
          <cell r="K25"/>
          <cell r="M25"/>
        </row>
        <row r="26">
          <cell r="E26"/>
          <cell r="G26"/>
          <cell r="I26"/>
          <cell r="K26"/>
          <cell r="M26"/>
        </row>
        <row r="27">
          <cell r="E27"/>
          <cell r="G27"/>
          <cell r="I27"/>
          <cell r="K27"/>
          <cell r="M27"/>
        </row>
        <row r="28">
          <cell r="E28"/>
          <cell r="G28"/>
          <cell r="I28"/>
          <cell r="K28"/>
          <cell r="M28"/>
        </row>
        <row r="29">
          <cell r="E29"/>
          <cell r="G29"/>
          <cell r="I29"/>
          <cell r="K29"/>
          <cell r="M29"/>
        </row>
        <row r="30">
          <cell r="E30"/>
          <cell r="G30"/>
          <cell r="I30"/>
          <cell r="K30"/>
          <cell r="M30"/>
        </row>
        <row r="31">
          <cell r="E31"/>
          <cell r="G31"/>
          <cell r="I31"/>
          <cell r="K31"/>
          <cell r="M31"/>
        </row>
        <row r="32">
          <cell r="E32"/>
          <cell r="G32"/>
          <cell r="I32"/>
          <cell r="K32"/>
          <cell r="M32"/>
        </row>
        <row r="33">
          <cell r="E33"/>
          <cell r="G33"/>
          <cell r="I33"/>
          <cell r="K33"/>
          <cell r="M33"/>
        </row>
        <row r="34">
          <cell r="E34"/>
          <cell r="G34"/>
          <cell r="I34"/>
          <cell r="K34"/>
          <cell r="M34"/>
        </row>
        <row r="35">
          <cell r="E35"/>
          <cell r="G35"/>
          <cell r="I35"/>
          <cell r="K35"/>
          <cell r="M35"/>
        </row>
        <row r="36">
          <cell r="E36"/>
          <cell r="G36"/>
          <cell r="I36"/>
          <cell r="K36"/>
          <cell r="M36"/>
        </row>
        <row r="37">
          <cell r="E37"/>
          <cell r="G37"/>
          <cell r="I37"/>
          <cell r="K37"/>
          <cell r="M37"/>
        </row>
        <row r="39">
          <cell r="E39"/>
          <cell r="G39"/>
          <cell r="I39"/>
          <cell r="K39"/>
          <cell r="M39"/>
        </row>
        <row r="40">
          <cell r="E40"/>
          <cell r="G40"/>
          <cell r="I40"/>
          <cell r="K40"/>
          <cell r="M40"/>
        </row>
        <row r="41">
          <cell r="E41"/>
          <cell r="G41"/>
          <cell r="I41"/>
          <cell r="K41"/>
          <cell r="M41"/>
        </row>
        <row r="42">
          <cell r="E42"/>
          <cell r="G42"/>
          <cell r="I42"/>
          <cell r="K42"/>
          <cell r="M42"/>
        </row>
        <row r="43">
          <cell r="E43"/>
          <cell r="G43"/>
          <cell r="I43"/>
          <cell r="K43"/>
          <cell r="M43"/>
        </row>
        <row r="44">
          <cell r="E44"/>
          <cell r="G44"/>
          <cell r="I44"/>
          <cell r="K44"/>
          <cell r="M44"/>
        </row>
        <row r="45">
          <cell r="E45"/>
          <cell r="G45"/>
          <cell r="I45"/>
          <cell r="K45"/>
          <cell r="M45"/>
        </row>
        <row r="46">
          <cell r="E46"/>
          <cell r="G46"/>
          <cell r="I46"/>
          <cell r="K46"/>
          <cell r="M46"/>
        </row>
        <row r="47">
          <cell r="E47"/>
          <cell r="G47"/>
          <cell r="I47"/>
          <cell r="K47"/>
          <cell r="M47"/>
        </row>
        <row r="48">
          <cell r="E48"/>
          <cell r="G48"/>
          <cell r="I48"/>
          <cell r="K48"/>
          <cell r="M48"/>
        </row>
        <row r="49">
          <cell r="E49"/>
          <cell r="G49"/>
          <cell r="I49"/>
          <cell r="K49"/>
          <cell r="M49"/>
        </row>
        <row r="50">
          <cell r="E50"/>
          <cell r="G50"/>
          <cell r="I50"/>
          <cell r="K50"/>
          <cell r="M50"/>
        </row>
        <row r="51">
          <cell r="E51"/>
          <cell r="G51"/>
          <cell r="I51"/>
          <cell r="K51"/>
          <cell r="M51"/>
        </row>
        <row r="52">
          <cell r="E52"/>
          <cell r="G52"/>
          <cell r="I52"/>
          <cell r="K52"/>
          <cell r="M52"/>
        </row>
        <row r="53">
          <cell r="E53"/>
          <cell r="G53"/>
          <cell r="I53"/>
          <cell r="K53"/>
          <cell r="M53"/>
        </row>
        <row r="54">
          <cell r="E54"/>
          <cell r="G54"/>
          <cell r="I54"/>
          <cell r="K54"/>
          <cell r="M54"/>
        </row>
        <row r="55">
          <cell r="E55"/>
          <cell r="G55"/>
          <cell r="I55"/>
          <cell r="K55"/>
          <cell r="M55"/>
        </row>
        <row r="56">
          <cell r="E56"/>
          <cell r="G56"/>
          <cell r="I56"/>
          <cell r="K56"/>
          <cell r="M56"/>
        </row>
        <row r="57">
          <cell r="E57"/>
          <cell r="G57"/>
          <cell r="I57"/>
          <cell r="K57"/>
          <cell r="M57"/>
        </row>
        <row r="58">
          <cell r="E58"/>
          <cell r="G58"/>
          <cell r="I58"/>
          <cell r="K58"/>
          <cell r="M58"/>
        </row>
        <row r="59">
          <cell r="E59"/>
          <cell r="G59"/>
          <cell r="I59"/>
          <cell r="K59"/>
          <cell r="M59"/>
        </row>
        <row r="60">
          <cell r="E60"/>
          <cell r="G60"/>
          <cell r="I60"/>
          <cell r="K60"/>
          <cell r="M60"/>
        </row>
        <row r="61">
          <cell r="E61"/>
          <cell r="G61"/>
          <cell r="I61"/>
          <cell r="K61"/>
          <cell r="M61"/>
        </row>
        <row r="62">
          <cell r="E62"/>
          <cell r="G62"/>
          <cell r="I62"/>
          <cell r="K62"/>
          <cell r="M62"/>
        </row>
        <row r="63">
          <cell r="E63"/>
          <cell r="G63"/>
          <cell r="I63"/>
          <cell r="K63"/>
          <cell r="M63"/>
        </row>
        <row r="64">
          <cell r="E64"/>
          <cell r="G64"/>
          <cell r="I64"/>
          <cell r="K64"/>
          <cell r="M64"/>
        </row>
        <row r="65">
          <cell r="E65"/>
          <cell r="G65"/>
          <cell r="I65"/>
          <cell r="K65"/>
          <cell r="M65"/>
        </row>
        <row r="66">
          <cell r="E66"/>
          <cell r="G66"/>
          <cell r="I66"/>
          <cell r="K66"/>
          <cell r="M66"/>
        </row>
        <row r="67">
          <cell r="E67"/>
          <cell r="G67"/>
          <cell r="I67"/>
          <cell r="K67"/>
          <cell r="M67"/>
        </row>
        <row r="68">
          <cell r="E68"/>
          <cell r="G68"/>
          <cell r="I68"/>
          <cell r="K68"/>
          <cell r="M68"/>
        </row>
        <row r="69">
          <cell r="E69"/>
          <cell r="G69"/>
          <cell r="I69"/>
          <cell r="K69"/>
          <cell r="M69"/>
        </row>
        <row r="70">
          <cell r="E70"/>
          <cell r="G70"/>
          <cell r="I70"/>
          <cell r="K70"/>
          <cell r="M70"/>
        </row>
        <row r="71">
          <cell r="E71"/>
          <cell r="G71"/>
          <cell r="I71"/>
          <cell r="K71"/>
          <cell r="M71"/>
        </row>
        <row r="72">
          <cell r="E72"/>
          <cell r="G72"/>
          <cell r="I72"/>
          <cell r="K72"/>
          <cell r="M72"/>
        </row>
        <row r="73">
          <cell r="E73"/>
          <cell r="G73"/>
          <cell r="I73"/>
          <cell r="K73"/>
          <cell r="M73"/>
        </row>
        <row r="74">
          <cell r="E74"/>
          <cell r="G74"/>
          <cell r="I74"/>
          <cell r="K74"/>
          <cell r="M74"/>
        </row>
        <row r="75">
          <cell r="E75"/>
          <cell r="G75"/>
          <cell r="I75"/>
          <cell r="K75"/>
          <cell r="M75"/>
        </row>
        <row r="76">
          <cell r="E76"/>
          <cell r="G76"/>
          <cell r="I76"/>
          <cell r="K76"/>
          <cell r="M76"/>
        </row>
        <row r="77">
          <cell r="E77"/>
          <cell r="G77"/>
          <cell r="I77"/>
          <cell r="K77"/>
          <cell r="M77"/>
        </row>
        <row r="78">
          <cell r="E78"/>
          <cell r="G78"/>
          <cell r="I78"/>
          <cell r="K78"/>
          <cell r="M78"/>
        </row>
        <row r="79">
          <cell r="E79"/>
          <cell r="G79"/>
          <cell r="I79"/>
          <cell r="K79"/>
          <cell r="M79"/>
        </row>
        <row r="80">
          <cell r="E80"/>
          <cell r="G80"/>
          <cell r="I80"/>
          <cell r="K80"/>
          <cell r="M80"/>
        </row>
        <row r="81">
          <cell r="E81"/>
          <cell r="G81"/>
          <cell r="I81"/>
          <cell r="K81"/>
          <cell r="M81"/>
        </row>
        <row r="82">
          <cell r="E82"/>
          <cell r="G82"/>
          <cell r="I82"/>
          <cell r="K82"/>
          <cell r="M82"/>
        </row>
        <row r="83">
          <cell r="E83"/>
          <cell r="G83"/>
          <cell r="I83"/>
          <cell r="K83"/>
          <cell r="M83"/>
        </row>
        <row r="84">
          <cell r="E84"/>
          <cell r="G84"/>
          <cell r="I84"/>
          <cell r="K84"/>
          <cell r="M84"/>
        </row>
        <row r="85">
          <cell r="E85"/>
          <cell r="G85"/>
          <cell r="I85"/>
          <cell r="K85"/>
          <cell r="M85"/>
        </row>
        <row r="86">
          <cell r="E86"/>
          <cell r="G86"/>
          <cell r="I86"/>
          <cell r="K86"/>
          <cell r="M86"/>
        </row>
        <row r="87">
          <cell r="E87"/>
          <cell r="G87"/>
          <cell r="I87"/>
          <cell r="K87"/>
          <cell r="M87"/>
        </row>
        <row r="88">
          <cell r="E88"/>
          <cell r="G88"/>
          <cell r="I88"/>
          <cell r="K88"/>
          <cell r="M88"/>
        </row>
        <row r="89">
          <cell r="E89"/>
          <cell r="G89"/>
          <cell r="I89"/>
          <cell r="K89"/>
          <cell r="M89"/>
        </row>
        <row r="90">
          <cell r="E90"/>
          <cell r="G90"/>
          <cell r="I90"/>
          <cell r="K90"/>
          <cell r="M90"/>
        </row>
        <row r="91">
          <cell r="E91"/>
          <cell r="G91"/>
          <cell r="I91"/>
          <cell r="K91"/>
          <cell r="M91"/>
        </row>
        <row r="92">
          <cell r="E92"/>
          <cell r="G92"/>
          <cell r="I92"/>
          <cell r="K92"/>
          <cell r="M92"/>
        </row>
        <row r="93">
          <cell r="E93"/>
          <cell r="G93"/>
          <cell r="I93"/>
          <cell r="K93"/>
          <cell r="M93"/>
        </row>
        <row r="94">
          <cell r="E94"/>
          <cell r="G94"/>
          <cell r="I94"/>
          <cell r="K94"/>
          <cell r="M94"/>
        </row>
        <row r="95">
          <cell r="E95"/>
          <cell r="G95"/>
          <cell r="I95"/>
          <cell r="K95"/>
          <cell r="M95"/>
        </row>
        <row r="96">
          <cell r="E96"/>
          <cell r="G96"/>
          <cell r="I96"/>
          <cell r="K96"/>
          <cell r="M96"/>
        </row>
        <row r="97">
          <cell r="E97"/>
          <cell r="G97"/>
          <cell r="I97"/>
          <cell r="K97"/>
          <cell r="M97"/>
        </row>
        <row r="98">
          <cell r="E98"/>
          <cell r="G98"/>
          <cell r="I98"/>
          <cell r="K98"/>
          <cell r="M98"/>
        </row>
        <row r="99">
          <cell r="E99"/>
          <cell r="G99"/>
          <cell r="I99"/>
          <cell r="K99"/>
          <cell r="M99"/>
        </row>
        <row r="100">
          <cell r="E100"/>
          <cell r="G100"/>
          <cell r="I100"/>
          <cell r="K100"/>
          <cell r="M100"/>
        </row>
        <row r="101">
          <cell r="E101"/>
          <cell r="G101"/>
          <cell r="I101"/>
          <cell r="K101"/>
          <cell r="M101"/>
        </row>
        <row r="102">
          <cell r="E102"/>
          <cell r="G102"/>
          <cell r="I102"/>
          <cell r="K102"/>
          <cell r="M102"/>
        </row>
        <row r="103">
          <cell r="E103"/>
          <cell r="G103"/>
          <cell r="I103"/>
          <cell r="K103"/>
          <cell r="M103"/>
        </row>
        <row r="104">
          <cell r="E104"/>
          <cell r="G104"/>
          <cell r="I104"/>
          <cell r="K104"/>
          <cell r="M104"/>
        </row>
        <row r="105">
          <cell r="E105"/>
          <cell r="G105"/>
          <cell r="I105"/>
          <cell r="K105"/>
          <cell r="M105"/>
        </row>
        <row r="106">
          <cell r="E106"/>
          <cell r="G106"/>
          <cell r="I106"/>
          <cell r="K106"/>
          <cell r="M106"/>
        </row>
        <row r="107">
          <cell r="E107"/>
          <cell r="G107"/>
          <cell r="I107"/>
          <cell r="K107"/>
          <cell r="M107"/>
        </row>
        <row r="108">
          <cell r="E108"/>
          <cell r="G108"/>
          <cell r="I108"/>
          <cell r="K108"/>
          <cell r="M108"/>
        </row>
        <row r="109">
          <cell r="E109"/>
          <cell r="G109"/>
          <cell r="I109"/>
          <cell r="K109"/>
          <cell r="M109"/>
        </row>
        <row r="110">
          <cell r="E110"/>
          <cell r="G110"/>
          <cell r="I110"/>
          <cell r="K110"/>
          <cell r="M110"/>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rocurement-ua@giz.de" TargetMode="External"/><Relationship Id="rId1" Type="http://schemas.openxmlformats.org/officeDocument/2006/relationships/hyperlink" Target="mailto:procurement-ua@giz.de"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filetransfer.giz.de/Start?1" TargetMode="External"/><Relationship Id="rId1" Type="http://schemas.openxmlformats.org/officeDocument/2006/relationships/hyperlink" Target="https://filetransfer.giz.de/Start?1" TargetMode="Externa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P55"/>
  <sheetViews>
    <sheetView view="pageLayout" topLeftCell="A4" zoomScale="70" zoomScaleNormal="100" zoomScalePageLayoutView="70" workbookViewId="0">
      <selection activeCell="L36" sqref="L36"/>
    </sheetView>
  </sheetViews>
  <sheetFormatPr defaultColWidth="11.453125" defaultRowHeight="12.5"/>
  <cols>
    <col min="1" max="1" width="6.453125" style="1" customWidth="1"/>
    <col min="2" max="2" width="18.453125" style="1" customWidth="1"/>
    <col min="3" max="3" width="6.1796875" style="1" customWidth="1"/>
    <col min="4" max="4" width="10.7265625" style="1" customWidth="1"/>
    <col min="5" max="5" width="11.90625" style="1" customWidth="1"/>
    <col min="6" max="6" width="25.453125" style="1" customWidth="1"/>
    <col min="7" max="7" width="20.1796875" style="1" customWidth="1"/>
    <col min="8" max="8" width="6.453125" style="1" customWidth="1"/>
    <col min="9" max="9" width="18.453125" style="1" customWidth="1"/>
    <col min="10" max="10" width="10.54296875" style="1" customWidth="1"/>
    <col min="11" max="11" width="10.453125" style="1" customWidth="1"/>
    <col min="12" max="12" width="12" style="1" customWidth="1"/>
    <col min="13" max="13" width="25.453125" style="1" customWidth="1"/>
    <col min="14" max="14" width="19" style="1" customWidth="1"/>
    <col min="15" max="16384" width="11.453125" style="1"/>
  </cols>
  <sheetData>
    <row r="1" spans="1:15" ht="18">
      <c r="A1" s="162" t="s">
        <v>93</v>
      </c>
      <c r="B1" s="162"/>
      <c r="C1" s="162"/>
      <c r="D1" s="162"/>
      <c r="E1" s="162"/>
      <c r="F1" s="162"/>
      <c r="G1" s="162"/>
      <c r="H1" s="162" t="s">
        <v>94</v>
      </c>
      <c r="I1" s="162"/>
      <c r="J1" s="162"/>
      <c r="K1" s="162"/>
      <c r="L1" s="162"/>
      <c r="M1" s="162"/>
      <c r="N1" s="162"/>
    </row>
    <row r="2" spans="1:15">
      <c r="A2" s="11" t="s">
        <v>0</v>
      </c>
      <c r="B2" s="9"/>
      <c r="C2" s="9"/>
      <c r="D2" s="9"/>
      <c r="E2" s="9"/>
      <c r="F2" s="9"/>
      <c r="G2" s="9"/>
      <c r="H2" s="9" t="s">
        <v>12</v>
      </c>
      <c r="I2" s="12"/>
      <c r="J2" s="12"/>
      <c r="K2" s="12"/>
      <c r="L2" s="12"/>
      <c r="M2" s="12"/>
      <c r="N2" s="12"/>
    </row>
    <row r="3" spans="1:15" ht="5.25" customHeight="1">
      <c r="A3" s="11"/>
      <c r="B3" s="9"/>
      <c r="C3" s="9"/>
      <c r="D3" s="9"/>
      <c r="E3" s="9"/>
      <c r="F3" s="9"/>
      <c r="G3" s="9"/>
      <c r="H3" s="9"/>
      <c r="I3" s="12"/>
      <c r="J3" s="12"/>
      <c r="K3" s="12"/>
      <c r="L3" s="12"/>
      <c r="M3" s="12"/>
      <c r="N3" s="12"/>
    </row>
    <row r="4" spans="1:15" ht="77.25" customHeight="1" thickBot="1">
      <c r="A4" s="202" t="s">
        <v>131</v>
      </c>
      <c r="B4" s="203"/>
      <c r="C4" s="203"/>
      <c r="D4" s="203"/>
      <c r="E4" s="203"/>
      <c r="F4" s="203"/>
      <c r="G4" s="9"/>
      <c r="H4" s="202" t="s">
        <v>44</v>
      </c>
      <c r="I4" s="203"/>
      <c r="J4" s="203"/>
      <c r="K4" s="203"/>
      <c r="L4" s="203"/>
      <c r="M4" s="203"/>
      <c r="N4" s="9"/>
    </row>
    <row r="5" spans="1:15" s="12" customFormat="1" ht="15" thickBot="1">
      <c r="A5" s="211" t="s">
        <v>57</v>
      </c>
      <c r="B5" s="212"/>
      <c r="C5" s="208">
        <v>7000000801</v>
      </c>
      <c r="D5" s="209"/>
      <c r="E5" s="209"/>
      <c r="F5" s="209"/>
      <c r="G5" s="210"/>
      <c r="H5" s="224" t="s">
        <v>45</v>
      </c>
      <c r="I5" s="225"/>
      <c r="J5" s="208">
        <f>C5</f>
        <v>7000000801</v>
      </c>
      <c r="K5" s="209"/>
      <c r="L5" s="209"/>
      <c r="M5" s="209"/>
      <c r="N5" s="210"/>
    </row>
    <row r="6" spans="1:15" s="12" customFormat="1" ht="15" thickBot="1">
      <c r="A6" s="204" t="s">
        <v>1</v>
      </c>
      <c r="B6" s="205"/>
      <c r="C6" s="206" t="s">
        <v>392</v>
      </c>
      <c r="D6" s="207"/>
      <c r="E6" s="207"/>
      <c r="F6" s="207"/>
      <c r="G6" s="205"/>
      <c r="H6" s="204" t="s">
        <v>46</v>
      </c>
      <c r="I6" s="205"/>
      <c r="J6" s="206" t="s">
        <v>391</v>
      </c>
      <c r="K6" s="207"/>
      <c r="L6" s="207"/>
      <c r="M6" s="207"/>
      <c r="N6" s="205"/>
    </row>
    <row r="7" spans="1:15" ht="13" thickBot="1">
      <c r="A7" s="180" t="s">
        <v>70</v>
      </c>
      <c r="B7" s="181"/>
      <c r="C7" s="181"/>
      <c r="D7" s="181"/>
      <c r="E7" s="181"/>
      <c r="F7" s="181"/>
      <c r="G7" s="213"/>
      <c r="H7" s="180" t="s">
        <v>69</v>
      </c>
      <c r="I7" s="181"/>
      <c r="J7" s="181"/>
      <c r="K7" s="181"/>
      <c r="L7" s="181"/>
      <c r="M7" s="181"/>
      <c r="N7" s="213"/>
    </row>
    <row r="8" spans="1:15" ht="7.5" customHeight="1" thickBot="1">
      <c r="A8" s="13"/>
      <c r="B8" s="13"/>
      <c r="C8" s="13"/>
      <c r="D8" s="13"/>
      <c r="E8" s="13"/>
      <c r="F8" s="13"/>
      <c r="G8" s="13"/>
      <c r="H8" s="13"/>
      <c r="I8" s="13"/>
      <c r="J8" s="13"/>
      <c r="K8" s="13"/>
      <c r="L8" s="13"/>
      <c r="M8" s="13"/>
      <c r="N8" s="13"/>
    </row>
    <row r="9" spans="1:15">
      <c r="A9" s="214" t="s">
        <v>48</v>
      </c>
      <c r="B9" s="215"/>
      <c r="C9" s="215"/>
      <c r="D9" s="215"/>
      <c r="E9" s="215"/>
      <c r="F9" s="215"/>
      <c r="G9" s="216"/>
      <c r="H9" s="214" t="s">
        <v>49</v>
      </c>
      <c r="I9" s="215"/>
      <c r="J9" s="215"/>
      <c r="K9" s="215"/>
      <c r="L9" s="215"/>
      <c r="M9" s="215"/>
      <c r="N9" s="216"/>
    </row>
    <row r="10" spans="1:15" ht="14.5">
      <c r="A10" s="198" t="s">
        <v>43</v>
      </c>
      <c r="B10" s="199"/>
      <c r="C10" s="199"/>
      <c r="D10" s="199"/>
      <c r="E10" s="10">
        <f>C5</f>
        <v>7000000801</v>
      </c>
      <c r="F10" s="200" t="s">
        <v>135</v>
      </c>
      <c r="G10" s="201"/>
      <c r="H10" s="198" t="s">
        <v>47</v>
      </c>
      <c r="I10" s="199"/>
      <c r="J10" s="199"/>
      <c r="K10" s="199"/>
      <c r="L10" s="10">
        <f>J5</f>
        <v>7000000801</v>
      </c>
      <c r="M10" s="200" t="s">
        <v>135</v>
      </c>
      <c r="N10" s="201"/>
    </row>
    <row r="11" spans="1:15" ht="41" customHeight="1" thickBot="1">
      <c r="A11" s="195" t="s">
        <v>82</v>
      </c>
      <c r="B11" s="196"/>
      <c r="C11" s="196"/>
      <c r="D11" s="196"/>
      <c r="E11" s="196"/>
      <c r="F11" s="196"/>
      <c r="G11" s="197"/>
      <c r="H11" s="195" t="s">
        <v>136</v>
      </c>
      <c r="I11" s="196"/>
      <c r="J11" s="196"/>
      <c r="K11" s="196"/>
      <c r="L11" s="196"/>
      <c r="M11" s="196"/>
      <c r="N11" s="197"/>
    </row>
    <row r="12" spans="1:15" ht="8.15" customHeight="1" thickBot="1">
      <c r="A12" s="13"/>
      <c r="B12" s="13"/>
      <c r="C12" s="13"/>
      <c r="D12" s="13"/>
      <c r="E12" s="13"/>
      <c r="F12" s="13"/>
      <c r="G12" s="13"/>
      <c r="H12" s="13"/>
      <c r="I12" s="13"/>
      <c r="J12" s="13"/>
      <c r="K12" s="13"/>
      <c r="L12" s="13"/>
      <c r="M12" s="13"/>
      <c r="N12" s="13"/>
    </row>
    <row r="13" spans="1:15" ht="41.15" customHeight="1" thickBot="1">
      <c r="A13" s="165" t="s">
        <v>137</v>
      </c>
      <c r="B13" s="166"/>
      <c r="C13" s="166"/>
      <c r="D13" s="166"/>
      <c r="E13" s="166"/>
      <c r="F13" s="166"/>
      <c r="G13" s="167"/>
      <c r="H13" s="165" t="s">
        <v>138</v>
      </c>
      <c r="I13" s="166"/>
      <c r="J13" s="166"/>
      <c r="K13" s="166"/>
      <c r="L13" s="166"/>
      <c r="M13" s="166"/>
      <c r="N13" s="167"/>
      <c r="O13" s="23"/>
    </row>
    <row r="14" spans="1:15" ht="8.15" customHeight="1" thickBot="1">
      <c r="A14" s="12"/>
      <c r="B14" s="12"/>
      <c r="C14" s="12"/>
      <c r="D14" s="12"/>
      <c r="E14" s="12"/>
      <c r="F14" s="12"/>
      <c r="G14" s="12"/>
      <c r="H14" s="12"/>
      <c r="I14" s="12"/>
      <c r="J14" s="12"/>
      <c r="K14" s="12"/>
      <c r="L14" s="12"/>
      <c r="M14" s="12"/>
      <c r="N14" s="12"/>
    </row>
    <row r="15" spans="1:15">
      <c r="A15" s="14" t="s">
        <v>2</v>
      </c>
      <c r="B15" s="15"/>
      <c r="C15" s="15"/>
      <c r="D15" s="15"/>
      <c r="E15" s="15"/>
      <c r="F15" s="15"/>
      <c r="G15" s="16"/>
      <c r="H15" s="14" t="s">
        <v>50</v>
      </c>
      <c r="I15" s="15"/>
      <c r="J15" s="15"/>
      <c r="K15" s="15"/>
      <c r="L15" s="15"/>
      <c r="M15" s="15"/>
      <c r="N15" s="16"/>
    </row>
    <row r="16" spans="1:15">
      <c r="A16" s="168" t="s">
        <v>3</v>
      </c>
      <c r="B16" s="169"/>
      <c r="C16" s="169"/>
      <c r="D16" s="169"/>
      <c r="E16" s="169"/>
      <c r="F16" s="169"/>
      <c r="G16" s="170"/>
      <c r="H16" s="226" t="s">
        <v>51</v>
      </c>
      <c r="I16" s="169"/>
      <c r="J16" s="169"/>
      <c r="K16" s="169"/>
      <c r="L16" s="169"/>
      <c r="M16" s="169"/>
      <c r="N16" s="170"/>
    </row>
    <row r="17" spans="1:16" ht="14.5">
      <c r="A17" s="185" t="s">
        <v>4</v>
      </c>
      <c r="B17" s="184"/>
      <c r="C17" s="184"/>
      <c r="D17" s="184"/>
      <c r="E17" s="186"/>
      <c r="F17" s="25" t="s">
        <v>5</v>
      </c>
      <c r="G17" s="17"/>
      <c r="H17" s="185" t="s">
        <v>13</v>
      </c>
      <c r="I17" s="184"/>
      <c r="J17" s="184"/>
      <c r="K17" s="184"/>
      <c r="L17" s="186"/>
      <c r="M17" s="25" t="s">
        <v>5</v>
      </c>
      <c r="N17" s="17"/>
    </row>
    <row r="18" spans="1:16" s="12" customFormat="1" ht="13">
      <c r="A18" s="185" t="s">
        <v>6</v>
      </c>
      <c r="B18" s="186"/>
      <c r="C18" s="150" t="s">
        <v>291</v>
      </c>
      <c r="D18" s="187" t="s">
        <v>7</v>
      </c>
      <c r="E18" s="184"/>
      <c r="F18" s="184"/>
      <c r="G18" s="188"/>
      <c r="H18" s="185" t="s">
        <v>52</v>
      </c>
      <c r="I18" s="186"/>
      <c r="J18" s="150" t="str">
        <f>C18</f>
        <v>2</v>
      </c>
      <c r="K18" s="187" t="s">
        <v>54</v>
      </c>
      <c r="L18" s="184"/>
      <c r="M18" s="184"/>
      <c r="N18" s="188"/>
    </row>
    <row r="19" spans="1:16" s="12" customFormat="1" ht="13" thickBot="1">
      <c r="A19" s="171" t="s">
        <v>8</v>
      </c>
      <c r="B19" s="172"/>
      <c r="C19" s="172"/>
      <c r="D19" s="172"/>
      <c r="E19" s="172"/>
      <c r="F19" s="172"/>
      <c r="G19" s="173"/>
      <c r="H19" s="171" t="s">
        <v>53</v>
      </c>
      <c r="I19" s="172"/>
      <c r="J19" s="172"/>
      <c r="K19" s="172"/>
      <c r="L19" s="172"/>
      <c r="M19" s="172"/>
      <c r="N19" s="173"/>
    </row>
    <row r="20" spans="1:16" s="12" customFormat="1" ht="7.5" customHeight="1" thickBot="1">
      <c r="A20" s="13"/>
      <c r="B20" s="13"/>
      <c r="C20" s="13"/>
      <c r="D20" s="13"/>
      <c r="E20" s="13"/>
      <c r="F20" s="13"/>
      <c r="G20" s="13"/>
      <c r="H20" s="13"/>
      <c r="I20" s="13"/>
      <c r="J20" s="13"/>
      <c r="K20" s="13"/>
      <c r="L20" s="13"/>
      <c r="M20" s="13"/>
      <c r="N20" s="13"/>
    </row>
    <row r="21" spans="1:16" s="12" customFormat="1">
      <c r="A21" s="174" t="s">
        <v>62</v>
      </c>
      <c r="B21" s="175"/>
      <c r="C21" s="175"/>
      <c r="D21" s="175"/>
      <c r="E21" s="175"/>
      <c r="F21" s="175"/>
      <c r="G21" s="176"/>
      <c r="H21" s="174" t="s">
        <v>102</v>
      </c>
      <c r="I21" s="175"/>
      <c r="J21" s="175"/>
      <c r="K21" s="175"/>
      <c r="L21" s="175"/>
      <c r="M21" s="175"/>
      <c r="N21" s="176"/>
    </row>
    <row r="22" spans="1:16" s="12" customFormat="1" ht="13.5" thickBot="1">
      <c r="A22" s="171" t="s">
        <v>9</v>
      </c>
      <c r="B22" s="172"/>
      <c r="C22" s="172"/>
      <c r="D22" s="151">
        <v>0.91666666666666663</v>
      </c>
      <c r="E22" s="152" t="s">
        <v>10</v>
      </c>
      <c r="F22" s="153">
        <v>46077</v>
      </c>
      <c r="G22" s="19"/>
      <c r="H22" s="171" t="s">
        <v>95</v>
      </c>
      <c r="I22" s="172"/>
      <c r="J22" s="172"/>
      <c r="K22" s="151">
        <f>D22</f>
        <v>0.91666666666666663</v>
      </c>
      <c r="L22" s="154" t="s">
        <v>55</v>
      </c>
      <c r="M22" s="153">
        <f>F22</f>
        <v>46077</v>
      </c>
      <c r="N22" s="19"/>
    </row>
    <row r="23" spans="1:16" ht="13" thickBot="1">
      <c r="A23" s="9"/>
      <c r="B23" s="9"/>
      <c r="C23" s="9"/>
      <c r="D23" s="9"/>
      <c r="E23" s="9"/>
      <c r="F23" s="9"/>
      <c r="G23" s="9"/>
      <c r="H23" s="9"/>
      <c r="I23" s="9"/>
      <c r="J23" s="9"/>
      <c r="K23" s="9"/>
      <c r="L23" s="9"/>
      <c r="M23" s="9"/>
      <c r="N23" s="9"/>
    </row>
    <row r="24" spans="1:16" ht="39" customHeight="1" thickBot="1">
      <c r="A24" s="177" t="s">
        <v>100</v>
      </c>
      <c r="B24" s="178"/>
      <c r="C24" s="178"/>
      <c r="D24" s="178"/>
      <c r="E24" s="178"/>
      <c r="F24" s="178"/>
      <c r="G24" s="179"/>
      <c r="H24" s="177" t="s">
        <v>98</v>
      </c>
      <c r="I24" s="178"/>
      <c r="J24" s="178"/>
      <c r="K24" s="178"/>
      <c r="L24" s="178"/>
      <c r="M24" s="178"/>
      <c r="N24" s="179"/>
      <c r="O24" s="23"/>
    </row>
    <row r="25" spans="1:16" ht="14.25" customHeight="1" thickBot="1">
      <c r="A25" s="9"/>
      <c r="B25" s="9"/>
      <c r="C25" s="9"/>
      <c r="D25" s="9"/>
      <c r="E25" s="9"/>
      <c r="F25" s="9"/>
      <c r="G25" s="9"/>
      <c r="H25" s="9"/>
      <c r="I25" s="9"/>
      <c r="J25" s="9"/>
      <c r="K25" s="9"/>
      <c r="L25" s="9"/>
      <c r="M25" s="9"/>
      <c r="N25" s="9"/>
    </row>
    <row r="26" spans="1:16" s="12" customFormat="1" ht="15" thickBot="1">
      <c r="A26" s="180" t="s">
        <v>132</v>
      </c>
      <c r="B26" s="181"/>
      <c r="C26" s="181"/>
      <c r="D26" s="181"/>
      <c r="E26" s="182"/>
      <c r="F26" s="155">
        <f>F22+6</f>
        <v>46083</v>
      </c>
      <c r="G26" s="33"/>
      <c r="H26" s="180" t="s">
        <v>68</v>
      </c>
      <c r="I26" s="181"/>
      <c r="J26" s="181"/>
      <c r="K26" s="181"/>
      <c r="L26" s="182"/>
      <c r="M26" s="156">
        <f>F26</f>
        <v>46083</v>
      </c>
      <c r="N26" s="33"/>
    </row>
    <row r="27" spans="1:16" s="12" customFormat="1" ht="15" thickBot="1">
      <c r="A27" s="180" t="s">
        <v>71</v>
      </c>
      <c r="B27" s="181"/>
      <c r="C27" s="181"/>
      <c r="D27" s="181"/>
      <c r="E27" s="181"/>
      <c r="F27" s="155" t="s">
        <v>72</v>
      </c>
      <c r="G27" s="33"/>
      <c r="H27" s="180" t="s">
        <v>96</v>
      </c>
      <c r="I27" s="181"/>
      <c r="J27" s="181"/>
      <c r="K27" s="181"/>
      <c r="L27" s="181"/>
      <c r="M27" s="155" t="str">
        <f>F27</f>
        <v>30% / 70%</v>
      </c>
      <c r="N27" s="33"/>
    </row>
    <row r="28" spans="1:16" ht="14.5" customHeight="1">
      <c r="A28" s="189" t="s">
        <v>133</v>
      </c>
      <c r="B28" s="190"/>
      <c r="C28" s="190"/>
      <c r="D28" s="190"/>
      <c r="E28" s="190"/>
      <c r="F28" s="190"/>
      <c r="G28" s="191"/>
      <c r="H28" s="218" t="s">
        <v>139</v>
      </c>
      <c r="I28" s="219"/>
      <c r="J28" s="219"/>
      <c r="K28" s="219"/>
      <c r="L28" s="219"/>
      <c r="M28" s="219"/>
      <c r="N28" s="220"/>
    </row>
    <row r="29" spans="1:16" ht="15" customHeight="1" thickBot="1">
      <c r="A29" s="192"/>
      <c r="B29" s="193"/>
      <c r="C29" s="193"/>
      <c r="D29" s="193"/>
      <c r="E29" s="193"/>
      <c r="F29" s="193"/>
      <c r="G29" s="194"/>
      <c r="H29" s="221"/>
      <c r="I29" s="222"/>
      <c r="J29" s="222"/>
      <c r="K29" s="222"/>
      <c r="L29" s="222"/>
      <c r="M29" s="222"/>
      <c r="N29" s="223"/>
    </row>
    <row r="30" spans="1:16" ht="38.9" customHeight="1">
      <c r="A30" s="183" t="s">
        <v>134</v>
      </c>
      <c r="B30" s="183"/>
      <c r="C30" s="183"/>
      <c r="D30" s="183"/>
      <c r="E30" s="183"/>
      <c r="F30" s="183"/>
      <c r="G30" s="183"/>
      <c r="H30" s="217" t="s">
        <v>67</v>
      </c>
      <c r="I30" s="217"/>
      <c r="J30" s="217"/>
      <c r="K30" s="217"/>
      <c r="L30" s="217"/>
      <c r="M30" s="217"/>
      <c r="N30" s="217"/>
    </row>
    <row r="31" spans="1:16" ht="13.4" customHeight="1" thickBot="1">
      <c r="A31" s="184" t="s">
        <v>97</v>
      </c>
      <c r="B31" s="184"/>
      <c r="C31" s="184"/>
      <c r="D31" s="184"/>
      <c r="E31" s="184"/>
      <c r="F31" s="184"/>
      <c r="G31" s="184"/>
      <c r="H31" s="184" t="s">
        <v>14</v>
      </c>
      <c r="I31" s="184"/>
      <c r="J31" s="184"/>
      <c r="K31" s="184"/>
      <c r="L31" s="184"/>
      <c r="M31" s="184"/>
      <c r="N31" s="184"/>
    </row>
    <row r="32" spans="1:16" s="6" customFormat="1" ht="9" customHeight="1" thickBot="1">
      <c r="A32" s="163"/>
      <c r="B32" s="163"/>
      <c r="C32" s="163"/>
      <c r="D32" s="163"/>
      <c r="E32" s="163"/>
      <c r="F32" s="163"/>
      <c r="G32" s="163"/>
      <c r="H32" s="163"/>
      <c r="I32" s="163"/>
      <c r="J32" s="163"/>
      <c r="K32" s="163"/>
      <c r="L32" s="163"/>
      <c r="M32" s="163"/>
      <c r="N32" s="163"/>
      <c r="O32" s="164"/>
      <c r="P32" s="164"/>
    </row>
    <row r="33" spans="1:16" s="6" customFormat="1" ht="15.75" customHeight="1" thickBot="1">
      <c r="A33" s="29" t="s">
        <v>60</v>
      </c>
      <c r="B33" s="30"/>
      <c r="C33" s="30"/>
      <c r="D33" s="30"/>
      <c r="E33" s="30"/>
      <c r="F33" s="30"/>
      <c r="G33" s="31"/>
      <c r="H33" s="32" t="s">
        <v>61</v>
      </c>
      <c r="I33" s="30"/>
      <c r="J33" s="30"/>
      <c r="K33" s="30"/>
      <c r="L33" s="30"/>
      <c r="M33" s="30"/>
      <c r="N33" s="31"/>
      <c r="O33" s="164"/>
      <c r="P33" s="164"/>
    </row>
    <row r="34" spans="1:16" ht="14.25" customHeight="1">
      <c r="A34" s="9"/>
      <c r="B34" s="9"/>
      <c r="C34" s="9"/>
      <c r="D34" s="9"/>
      <c r="E34" s="18"/>
      <c r="F34" s="9"/>
      <c r="G34" s="9"/>
      <c r="H34" s="9"/>
      <c r="I34" s="9"/>
      <c r="J34" s="9"/>
      <c r="K34" s="9"/>
      <c r="L34" s="18"/>
      <c r="M34" s="9"/>
      <c r="N34" s="9"/>
    </row>
    <row r="35" spans="1:16" ht="13.4" customHeight="1">
      <c r="A35" s="20" t="s">
        <v>11</v>
      </c>
      <c r="B35" s="9"/>
      <c r="C35" s="9"/>
      <c r="D35" s="9"/>
      <c r="E35" s="9"/>
      <c r="F35" s="9"/>
      <c r="G35" s="9"/>
      <c r="H35" s="20" t="s">
        <v>15</v>
      </c>
      <c r="I35" s="9"/>
      <c r="J35" s="9"/>
      <c r="K35" s="9"/>
      <c r="L35" s="9"/>
      <c r="M35" s="9"/>
      <c r="N35" s="9"/>
    </row>
    <row r="36" spans="1:16" ht="11.9" customHeight="1">
      <c r="A36" s="20" t="s">
        <v>101</v>
      </c>
      <c r="B36" s="9"/>
      <c r="C36" s="9"/>
      <c r="D36" s="9"/>
      <c r="E36" s="9"/>
      <c r="F36" s="9"/>
      <c r="G36" s="9"/>
      <c r="H36" s="20" t="s">
        <v>99</v>
      </c>
      <c r="I36" s="9"/>
      <c r="J36" s="9"/>
      <c r="K36" s="9"/>
      <c r="L36" s="9"/>
      <c r="M36" s="9"/>
      <c r="N36" s="9"/>
    </row>
    <row r="37" spans="1:16" ht="15.75" customHeight="1">
      <c r="A37" s="6"/>
      <c r="B37" s="6"/>
      <c r="C37" s="6"/>
      <c r="D37" s="6"/>
      <c r="E37" s="6"/>
      <c r="F37" s="6"/>
      <c r="G37" s="6"/>
    </row>
    <row r="45" spans="1:16" ht="6.75" customHeight="1"/>
    <row r="51" ht="26.25" customHeight="1"/>
    <row r="54" ht="42.75" customHeight="1"/>
    <row r="55" ht="17.25" customHeight="1"/>
  </sheetData>
  <mergeCells count="53">
    <mergeCell ref="H4:M4"/>
    <mergeCell ref="H17:L17"/>
    <mergeCell ref="H18:I18"/>
    <mergeCell ref="K18:N18"/>
    <mergeCell ref="H7:N7"/>
    <mergeCell ref="H9:N9"/>
    <mergeCell ref="H10:K10"/>
    <mergeCell ref="M10:N10"/>
    <mergeCell ref="H11:N11"/>
    <mergeCell ref="H5:I5"/>
    <mergeCell ref="J5:N5"/>
    <mergeCell ref="H6:I6"/>
    <mergeCell ref="J6:N6"/>
    <mergeCell ref="H13:N13"/>
    <mergeCell ref="H16:N16"/>
    <mergeCell ref="H24:N24"/>
    <mergeCell ref="H26:L26"/>
    <mergeCell ref="H30:N30"/>
    <mergeCell ref="H31:N31"/>
    <mergeCell ref="H27:L27"/>
    <mergeCell ref="H28:N29"/>
    <mergeCell ref="A7:G7"/>
    <mergeCell ref="A9:G9"/>
    <mergeCell ref="H19:N19"/>
    <mergeCell ref="H21:N21"/>
    <mergeCell ref="H22:J22"/>
    <mergeCell ref="A4:F4"/>
    <mergeCell ref="A6:B6"/>
    <mergeCell ref="C6:G6"/>
    <mergeCell ref="C5:G5"/>
    <mergeCell ref="A5:B5"/>
    <mergeCell ref="A17:E17"/>
    <mergeCell ref="A27:E27"/>
    <mergeCell ref="A28:G29"/>
    <mergeCell ref="A11:G11"/>
    <mergeCell ref="A10:D10"/>
    <mergeCell ref="F10:G10"/>
    <mergeCell ref="A1:G1"/>
    <mergeCell ref="H1:N1"/>
    <mergeCell ref="A32:G32"/>
    <mergeCell ref="H32:N32"/>
    <mergeCell ref="O32:P33"/>
    <mergeCell ref="A13:G13"/>
    <mergeCell ref="A16:G16"/>
    <mergeCell ref="A19:G19"/>
    <mergeCell ref="A21:G21"/>
    <mergeCell ref="A22:C22"/>
    <mergeCell ref="A24:G24"/>
    <mergeCell ref="A26:E26"/>
    <mergeCell ref="A30:G30"/>
    <mergeCell ref="A31:G31"/>
    <mergeCell ref="A18:B18"/>
    <mergeCell ref="D18:G18"/>
  </mergeCells>
  <hyperlinks>
    <hyperlink ref="F17" r:id="rId1" xr:uid="{00000000-0004-0000-0000-000009000000}"/>
    <hyperlink ref="M17" r:id="rId2" xr:uid="{06768059-2FF8-42E5-BFB5-BDC01D9CC0F0}"/>
  </hyperlinks>
  <pageMargins left="0.23622047244094491" right="0.23622047244094491" top="0.55118110236220474" bottom="0.55118110236220474" header="0.19685039370078741" footer="0.19685039370078741"/>
  <pageSetup fitToHeight="4"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CA1D-A848-4C64-94D8-C0D29AC5A42A}">
  <dimension ref="A1:J36"/>
  <sheetViews>
    <sheetView view="pageLayout" topLeftCell="A20" zoomScale="70" zoomScaleNormal="100" zoomScalePageLayoutView="70" workbookViewId="0">
      <selection activeCell="J2" sqref="J2"/>
    </sheetView>
  </sheetViews>
  <sheetFormatPr defaultColWidth="11.453125" defaultRowHeight="12.5"/>
  <cols>
    <col min="1" max="1" width="3.54296875" style="1" customWidth="1"/>
    <col min="2" max="2" width="12.453125" style="1" customWidth="1"/>
    <col min="3" max="3" width="30.81640625" style="1" customWidth="1"/>
    <col min="4" max="4" width="52.81640625" style="1" customWidth="1"/>
    <col min="5" max="5" width="3.54296875" style="1" customWidth="1"/>
    <col min="6" max="6" width="12.1796875" style="1" customWidth="1"/>
    <col min="7" max="7" width="37" style="1" customWidth="1"/>
    <col min="8" max="8" width="50" style="1" customWidth="1"/>
    <col min="9" max="9" width="11.453125" style="1"/>
    <col min="10" max="10" width="31.54296875" style="1" customWidth="1"/>
    <col min="11" max="16384" width="11.453125" style="1"/>
  </cols>
  <sheetData>
    <row r="1" spans="1:10" ht="14.5" thickBot="1">
      <c r="A1" s="253" t="s">
        <v>140</v>
      </c>
      <c r="B1" s="254"/>
      <c r="C1" s="254"/>
      <c r="D1" s="255"/>
      <c r="E1" s="253" t="s">
        <v>63</v>
      </c>
      <c r="F1" s="254"/>
      <c r="G1" s="254"/>
      <c r="H1" s="255"/>
    </row>
    <row r="2" spans="1:10" ht="40.5" customHeight="1" thickBot="1">
      <c r="A2" s="273">
        <v>1</v>
      </c>
      <c r="B2" s="276" t="s">
        <v>141</v>
      </c>
      <c r="C2" s="271" t="s">
        <v>111</v>
      </c>
      <c r="D2" s="272"/>
      <c r="E2" s="273">
        <v>1</v>
      </c>
      <c r="F2" s="288" t="s">
        <v>56</v>
      </c>
      <c r="G2" s="285" t="s">
        <v>167</v>
      </c>
      <c r="H2" s="286"/>
      <c r="I2" s="23"/>
    </row>
    <row r="3" spans="1:10" ht="39.75" customHeight="1" thickBot="1">
      <c r="A3" s="274"/>
      <c r="B3" s="277"/>
      <c r="C3" s="256" t="s">
        <v>112</v>
      </c>
      <c r="D3" s="258"/>
      <c r="E3" s="274"/>
      <c r="F3" s="289"/>
      <c r="G3" s="287" t="s">
        <v>113</v>
      </c>
      <c r="H3" s="286"/>
      <c r="I3" s="23"/>
    </row>
    <row r="4" spans="1:10" ht="66.75" customHeight="1" thickBot="1">
      <c r="A4" s="275"/>
      <c r="B4" s="278"/>
      <c r="C4" s="279" t="s">
        <v>171</v>
      </c>
      <c r="D4" s="280"/>
      <c r="E4" s="275"/>
      <c r="F4" s="290"/>
      <c r="G4" s="265" t="s">
        <v>175</v>
      </c>
      <c r="H4" s="264"/>
      <c r="I4" s="23"/>
    </row>
    <row r="5" spans="1:10" ht="39" customHeight="1">
      <c r="A5" s="281">
        <v>2</v>
      </c>
      <c r="B5" s="283" t="s">
        <v>142</v>
      </c>
      <c r="C5" s="284"/>
      <c r="D5" s="284"/>
      <c r="E5" s="281">
        <v>2</v>
      </c>
      <c r="F5" s="283" t="s">
        <v>161</v>
      </c>
      <c r="G5" s="284"/>
      <c r="H5" s="284"/>
      <c r="I5" s="291"/>
      <c r="J5" s="291"/>
    </row>
    <row r="6" spans="1:10" s="12" customFormat="1" ht="45" customHeight="1">
      <c r="A6" s="282"/>
      <c r="B6" s="268" t="s">
        <v>168</v>
      </c>
      <c r="C6" s="269"/>
      <c r="D6" s="270"/>
      <c r="E6" s="282"/>
      <c r="F6" s="292" t="s">
        <v>162</v>
      </c>
      <c r="G6" s="293"/>
      <c r="H6" s="293"/>
      <c r="I6" s="420"/>
      <c r="J6" s="420"/>
    </row>
    <row r="7" spans="1:10" s="12" customFormat="1" ht="27" customHeight="1">
      <c r="A7" s="282"/>
      <c r="B7" s="268" t="s">
        <v>172</v>
      </c>
      <c r="C7" s="269"/>
      <c r="D7" s="270"/>
      <c r="E7" s="282"/>
      <c r="F7" s="268" t="s">
        <v>173</v>
      </c>
      <c r="G7" s="269"/>
      <c r="H7" s="269"/>
      <c r="I7" s="420"/>
      <c r="J7" s="420"/>
    </row>
    <row r="8" spans="1:10" s="12" customFormat="1" ht="45" customHeight="1" thickBot="1">
      <c r="A8" s="282"/>
      <c r="B8" s="268" t="s">
        <v>394</v>
      </c>
      <c r="C8" s="269"/>
      <c r="D8" s="270"/>
      <c r="E8" s="282"/>
      <c r="F8" s="268" t="s">
        <v>393</v>
      </c>
      <c r="G8" s="269"/>
      <c r="H8" s="269"/>
      <c r="I8" s="420"/>
      <c r="J8" s="420"/>
    </row>
    <row r="9" spans="1:10" ht="43.4" customHeight="1" thickBot="1">
      <c r="A9" s="21">
        <v>3</v>
      </c>
      <c r="B9" s="256" t="s">
        <v>143</v>
      </c>
      <c r="C9" s="257"/>
      <c r="D9" s="258"/>
      <c r="E9" s="21">
        <v>3</v>
      </c>
      <c r="F9" s="285" t="s">
        <v>144</v>
      </c>
      <c r="G9" s="286"/>
      <c r="H9" s="286"/>
    </row>
    <row r="10" spans="1:10" ht="17.149999999999999" customHeight="1" thickBot="1">
      <c r="A10" s="301"/>
      <c r="B10" s="301"/>
      <c r="C10" s="301"/>
      <c r="D10" s="301"/>
      <c r="E10" s="294"/>
      <c r="F10" s="294"/>
      <c r="G10" s="294"/>
      <c r="H10" s="294"/>
    </row>
    <row r="11" spans="1:10" ht="15" thickBot="1">
      <c r="A11" s="295" t="s">
        <v>35</v>
      </c>
      <c r="B11" s="296"/>
      <c r="C11" s="296"/>
      <c r="D11" s="297"/>
      <c r="E11" s="295" t="s">
        <v>108</v>
      </c>
      <c r="F11" s="296"/>
      <c r="G11" s="296"/>
      <c r="H11" s="302"/>
    </row>
    <row r="12" spans="1:10" ht="25.4" customHeight="1">
      <c r="A12" s="298" t="s">
        <v>149</v>
      </c>
      <c r="B12" s="299"/>
      <c r="C12" s="299"/>
      <c r="D12" s="300"/>
      <c r="E12" s="304" t="s">
        <v>150</v>
      </c>
      <c r="F12" s="300"/>
      <c r="G12" s="300"/>
      <c r="H12" s="305"/>
      <c r="I12" s="22"/>
    </row>
    <row r="13" spans="1:10" ht="26.15" customHeight="1">
      <c r="A13" s="246" t="s">
        <v>151</v>
      </c>
      <c r="B13" s="242"/>
      <c r="C13" s="242"/>
      <c r="D13" s="239"/>
      <c r="E13" s="243" t="s">
        <v>152</v>
      </c>
      <c r="F13" s="239"/>
      <c r="G13" s="239"/>
      <c r="H13" s="240"/>
      <c r="I13" s="22"/>
    </row>
    <row r="14" spans="1:10" ht="13.5" customHeight="1">
      <c r="A14" s="246" t="s">
        <v>36</v>
      </c>
      <c r="B14" s="242"/>
      <c r="C14" s="242"/>
      <c r="D14" s="239"/>
      <c r="E14" s="303" t="s">
        <v>37</v>
      </c>
      <c r="F14" s="239"/>
      <c r="G14" s="239"/>
      <c r="H14" s="240"/>
      <c r="I14" s="22"/>
    </row>
    <row r="15" spans="1:10" ht="84.75" customHeight="1">
      <c r="A15" s="241" t="s">
        <v>110</v>
      </c>
      <c r="B15" s="242"/>
      <c r="C15" s="242"/>
      <c r="D15" s="242"/>
      <c r="E15" s="243" t="s">
        <v>109</v>
      </c>
      <c r="F15" s="239"/>
      <c r="G15" s="239"/>
      <c r="H15" s="240"/>
      <c r="I15" s="24"/>
    </row>
    <row r="16" spans="1:10" ht="14.25" customHeight="1">
      <c r="A16" s="237" t="s">
        <v>38</v>
      </c>
      <c r="B16" s="238"/>
      <c r="C16" s="238"/>
      <c r="D16" s="238"/>
      <c r="E16" s="237" t="s">
        <v>38</v>
      </c>
      <c r="F16" s="239"/>
      <c r="G16" s="239"/>
      <c r="H16" s="240"/>
      <c r="I16" s="22"/>
    </row>
    <row r="17" spans="1:9" ht="27" customHeight="1">
      <c r="A17" s="246" t="s">
        <v>39</v>
      </c>
      <c r="B17" s="242"/>
      <c r="C17" s="242"/>
      <c r="D17" s="239"/>
      <c r="E17" s="243" t="s">
        <v>40</v>
      </c>
      <c r="F17" s="239"/>
      <c r="G17" s="239"/>
      <c r="H17" s="240"/>
      <c r="I17" s="23"/>
    </row>
    <row r="18" spans="1:9" ht="13.4" customHeight="1">
      <c r="A18" s="246" t="s">
        <v>41</v>
      </c>
      <c r="B18" s="242"/>
      <c r="C18" s="242"/>
      <c r="D18" s="239"/>
      <c r="E18" s="243" t="s">
        <v>42</v>
      </c>
      <c r="F18" s="239"/>
      <c r="G18" s="239"/>
      <c r="H18" s="240"/>
      <c r="I18" s="22"/>
    </row>
    <row r="19" spans="1:9" ht="27.65" customHeight="1">
      <c r="A19" s="246" t="s">
        <v>64</v>
      </c>
      <c r="B19" s="242"/>
      <c r="C19" s="242"/>
      <c r="D19" s="239"/>
      <c r="E19" s="243" t="s">
        <v>103</v>
      </c>
      <c r="F19" s="239"/>
      <c r="G19" s="239"/>
      <c r="H19" s="240"/>
      <c r="I19" s="22"/>
    </row>
    <row r="20" spans="1:9" ht="25.5" customHeight="1">
      <c r="A20" s="241" t="s">
        <v>84</v>
      </c>
      <c r="B20" s="242"/>
      <c r="C20" s="242"/>
      <c r="D20" s="239"/>
      <c r="E20" s="243" t="s">
        <v>83</v>
      </c>
      <c r="F20" s="239"/>
      <c r="G20" s="239"/>
      <c r="H20" s="240"/>
      <c r="I20" s="22"/>
    </row>
    <row r="21" spans="1:9" ht="98.25" customHeight="1">
      <c r="A21" s="241" t="s">
        <v>153</v>
      </c>
      <c r="B21" s="242"/>
      <c r="C21" s="242"/>
      <c r="D21" s="239"/>
      <c r="E21" s="243" t="s">
        <v>154</v>
      </c>
      <c r="F21" s="239"/>
      <c r="G21" s="239"/>
      <c r="H21" s="240"/>
      <c r="I21" s="22"/>
    </row>
    <row r="22" spans="1:9" ht="24" customHeight="1">
      <c r="A22" s="243" t="s">
        <v>155</v>
      </c>
      <c r="B22" s="244"/>
      <c r="C22" s="244"/>
      <c r="D22" s="244"/>
      <c r="E22" s="243" t="s">
        <v>58</v>
      </c>
      <c r="F22" s="244"/>
      <c r="G22" s="244"/>
      <c r="H22" s="245"/>
      <c r="I22" s="22"/>
    </row>
    <row r="23" spans="1:9" ht="28.4" customHeight="1">
      <c r="A23" s="243" t="s">
        <v>156</v>
      </c>
      <c r="B23" s="244"/>
      <c r="C23" s="244"/>
      <c r="D23" s="244"/>
      <c r="E23" s="243" t="s">
        <v>157</v>
      </c>
      <c r="F23" s="244"/>
      <c r="G23" s="244"/>
      <c r="H23" s="245"/>
      <c r="I23" s="22"/>
    </row>
    <row r="24" spans="1:9" ht="12.5" customHeight="1">
      <c r="A24" s="250" t="s">
        <v>59</v>
      </c>
      <c r="B24" s="251"/>
      <c r="C24" s="251"/>
      <c r="D24" s="251"/>
      <c r="E24" s="250" t="s">
        <v>104</v>
      </c>
      <c r="F24" s="251"/>
      <c r="G24" s="251"/>
      <c r="H24" s="252"/>
      <c r="I24" s="22"/>
    </row>
    <row r="25" spans="1:9" ht="25.5" customHeight="1">
      <c r="A25" s="233" t="s">
        <v>78</v>
      </c>
      <c r="B25" s="234"/>
      <c r="C25" s="234"/>
      <c r="D25" s="235"/>
      <c r="E25" s="233" t="s">
        <v>105</v>
      </c>
      <c r="F25" s="234"/>
      <c r="G25" s="234"/>
      <c r="H25" s="236"/>
      <c r="I25" s="22"/>
    </row>
    <row r="26" spans="1:9" ht="27" customHeight="1">
      <c r="A26" s="243" t="s">
        <v>158</v>
      </c>
      <c r="B26" s="244"/>
      <c r="C26" s="244"/>
      <c r="D26" s="244"/>
      <c r="E26" s="243" t="s">
        <v>106</v>
      </c>
      <c r="F26" s="244"/>
      <c r="G26" s="244"/>
      <c r="H26" s="245"/>
      <c r="I26" s="22"/>
    </row>
    <row r="27" spans="1:9" ht="27" customHeight="1">
      <c r="A27" s="233" t="s">
        <v>169</v>
      </c>
      <c r="B27" s="234"/>
      <c r="C27" s="234"/>
      <c r="D27" s="235"/>
      <c r="E27" s="233" t="s">
        <v>170</v>
      </c>
      <c r="F27" s="234"/>
      <c r="G27" s="234"/>
      <c r="H27" s="236"/>
      <c r="I27" s="22"/>
    </row>
    <row r="28" spans="1:9" ht="40.5" customHeight="1" thickBot="1">
      <c r="A28" s="227" t="s">
        <v>91</v>
      </c>
      <c r="B28" s="228"/>
      <c r="C28" s="228"/>
      <c r="D28" s="229"/>
      <c r="E28" s="230" t="s">
        <v>92</v>
      </c>
      <c r="F28" s="231"/>
      <c r="G28" s="231"/>
      <c r="H28" s="232"/>
    </row>
    <row r="29" spans="1:9" ht="17.25" customHeight="1" thickBot="1">
      <c r="A29" s="9"/>
      <c r="B29" s="9"/>
      <c r="C29" s="9"/>
      <c r="D29" s="9"/>
      <c r="E29" s="9"/>
      <c r="F29" s="9"/>
      <c r="G29" s="9"/>
      <c r="H29" s="9"/>
    </row>
    <row r="30" spans="1:9" ht="14.5" thickBot="1">
      <c r="A30" s="253" t="s">
        <v>145</v>
      </c>
      <c r="B30" s="254"/>
      <c r="C30" s="254"/>
      <c r="D30" s="255"/>
      <c r="E30" s="253" t="s">
        <v>65</v>
      </c>
      <c r="F30" s="254"/>
      <c r="G30" s="254"/>
      <c r="H30" s="255"/>
    </row>
    <row r="31" spans="1:9" ht="37.5" customHeight="1" thickBot="1">
      <c r="A31" s="256" t="s">
        <v>79</v>
      </c>
      <c r="B31" s="257"/>
      <c r="C31" s="257"/>
      <c r="D31" s="258"/>
      <c r="E31" s="262" t="s">
        <v>146</v>
      </c>
      <c r="F31" s="263"/>
      <c r="G31" s="263"/>
      <c r="H31" s="264"/>
    </row>
    <row r="32" spans="1:9" ht="118" customHeight="1" thickBot="1">
      <c r="A32" s="256" t="s">
        <v>80</v>
      </c>
      <c r="B32" s="257"/>
      <c r="C32" s="257"/>
      <c r="D32" s="258"/>
      <c r="E32" s="262" t="s">
        <v>81</v>
      </c>
      <c r="F32" s="263"/>
      <c r="G32" s="263"/>
      <c r="H32" s="264"/>
    </row>
    <row r="33" spans="1:8" ht="117" customHeight="1" thickBot="1">
      <c r="A33" s="259" t="s">
        <v>147</v>
      </c>
      <c r="B33" s="260"/>
      <c r="C33" s="260"/>
      <c r="D33" s="261"/>
      <c r="E33" s="265" t="s">
        <v>148</v>
      </c>
      <c r="F33" s="266"/>
      <c r="G33" s="266"/>
      <c r="H33" s="267"/>
    </row>
    <row r="34" spans="1:8" ht="39.75" customHeight="1" thickBot="1">
      <c r="A34" s="247" t="s">
        <v>66</v>
      </c>
      <c r="B34" s="248"/>
      <c r="C34" s="248"/>
      <c r="D34" s="249"/>
      <c r="E34" s="247" t="s">
        <v>107</v>
      </c>
      <c r="F34" s="248"/>
      <c r="G34" s="248"/>
      <c r="H34" s="249"/>
    </row>
    <row r="35" spans="1:8" s="6" customFormat="1" ht="39" customHeight="1">
      <c r="A35" s="26"/>
      <c r="B35" s="27"/>
      <c r="C35" s="27"/>
      <c r="D35" s="27"/>
      <c r="E35" s="28"/>
      <c r="F35" s="28"/>
      <c r="G35" s="28"/>
      <c r="H35" s="28"/>
    </row>
    <row r="36" spans="1:8" ht="17.25" customHeight="1"/>
  </sheetData>
  <mergeCells count="74">
    <mergeCell ref="E14:H14"/>
    <mergeCell ref="E12:H12"/>
    <mergeCell ref="A26:D26"/>
    <mergeCell ref="A11:D11"/>
    <mergeCell ref="A13:D13"/>
    <mergeCell ref="A14:D14"/>
    <mergeCell ref="A12:D12"/>
    <mergeCell ref="A10:D10"/>
    <mergeCell ref="E13:H13"/>
    <mergeCell ref="I6:J8"/>
    <mergeCell ref="F7:H7"/>
    <mergeCell ref="I5:J5"/>
    <mergeCell ref="E5:E8"/>
    <mergeCell ref="F5:H5"/>
    <mergeCell ref="F6:H6"/>
    <mergeCell ref="F9:H9"/>
    <mergeCell ref="E10:H10"/>
    <mergeCell ref="F8:H8"/>
    <mergeCell ref="E11:H11"/>
    <mergeCell ref="E1:H1"/>
    <mergeCell ref="G2:H2"/>
    <mergeCell ref="G3:H3"/>
    <mergeCell ref="E2:E4"/>
    <mergeCell ref="F2:F4"/>
    <mergeCell ref="G4:H4"/>
    <mergeCell ref="A1:D1"/>
    <mergeCell ref="B9:D9"/>
    <mergeCell ref="B6:D6"/>
    <mergeCell ref="C2:D2"/>
    <mergeCell ref="B7:D7"/>
    <mergeCell ref="C3:D3"/>
    <mergeCell ref="A2:A4"/>
    <mergeCell ref="B2:B4"/>
    <mergeCell ref="C4:D4"/>
    <mergeCell ref="A5:A8"/>
    <mergeCell ref="B5:D5"/>
    <mergeCell ref="B8:D8"/>
    <mergeCell ref="A34:D34"/>
    <mergeCell ref="E34:H34"/>
    <mergeCell ref="A24:D24"/>
    <mergeCell ref="A23:D23"/>
    <mergeCell ref="E22:H22"/>
    <mergeCell ref="E23:H23"/>
    <mergeCell ref="E24:H24"/>
    <mergeCell ref="A22:D22"/>
    <mergeCell ref="A30:D30"/>
    <mergeCell ref="E30:H30"/>
    <mergeCell ref="A31:D31"/>
    <mergeCell ref="A32:D32"/>
    <mergeCell ref="A33:D33"/>
    <mergeCell ref="E31:H31"/>
    <mergeCell ref="E32:H32"/>
    <mergeCell ref="E33:H33"/>
    <mergeCell ref="A15:D15"/>
    <mergeCell ref="E15:H15"/>
    <mergeCell ref="E17:H17"/>
    <mergeCell ref="A19:D19"/>
    <mergeCell ref="E19:H19"/>
    <mergeCell ref="A17:D17"/>
    <mergeCell ref="A18:D18"/>
    <mergeCell ref="E18:H18"/>
    <mergeCell ref="A28:D28"/>
    <mergeCell ref="E28:H28"/>
    <mergeCell ref="A25:D25"/>
    <mergeCell ref="E25:H25"/>
    <mergeCell ref="A16:D16"/>
    <mergeCell ref="E16:H16"/>
    <mergeCell ref="A21:D21"/>
    <mergeCell ref="E21:H21"/>
    <mergeCell ref="A20:D20"/>
    <mergeCell ref="E20:H20"/>
    <mergeCell ref="E26:H26"/>
    <mergeCell ref="A27:D27"/>
    <mergeCell ref="E27:H27"/>
  </mergeCells>
  <hyperlinks>
    <hyperlink ref="E16" r:id="rId1" display="https://filetransfer.giz.de/Start?1" xr:uid="{661AE404-D6A9-4E71-83DE-B076DFBAC23A}"/>
    <hyperlink ref="A16" r:id="rId2" display="https://filetransfer.giz.de/Start?1" xr:uid="{C0A3423B-30C5-4F7B-8AA1-001EBC1CE910}"/>
  </hyperlinks>
  <pageMargins left="3.90625E-2" right="0.25" top="0.75" bottom="0.75" header="0.3" footer="0.3"/>
  <pageSetup fitToHeight="4"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1D07A-45ED-4166-9453-A912A9B07C01}">
  <dimension ref="A1:H49"/>
  <sheetViews>
    <sheetView showGridLines="0" tabSelected="1" view="pageLayout" topLeftCell="A14" zoomScale="50" zoomScaleNormal="55" zoomScalePageLayoutView="50" workbookViewId="0">
      <selection activeCell="F11" sqref="F11"/>
    </sheetView>
  </sheetViews>
  <sheetFormatPr defaultColWidth="11.453125" defaultRowHeight="15.5"/>
  <cols>
    <col min="1" max="1" width="16" style="37" customWidth="1"/>
    <col min="2" max="2" width="83.08984375" style="37" customWidth="1"/>
    <col min="3" max="3" width="48.36328125" style="37" customWidth="1"/>
    <col min="4" max="4" width="27.90625" style="37" customWidth="1"/>
    <col min="5" max="5" width="20.90625" style="37" customWidth="1"/>
    <col min="6" max="6" width="38.6328125" style="37" customWidth="1"/>
    <col min="7" max="7" width="36.81640625" style="37" customWidth="1"/>
    <col min="8" max="8" width="21.90625" style="37" customWidth="1"/>
    <col min="9" max="16384" width="11.453125" style="37"/>
  </cols>
  <sheetData>
    <row r="1" spans="1:8" s="35" customFormat="1" ht="14.5">
      <c r="A1" s="325" t="s">
        <v>122</v>
      </c>
      <c r="B1" s="326"/>
      <c r="C1" s="327"/>
      <c r="D1" s="328"/>
      <c r="E1" s="328"/>
      <c r="F1" s="328"/>
      <c r="G1" s="329"/>
    </row>
    <row r="2" spans="1:8" s="35" customFormat="1" ht="14.5">
      <c r="A2" s="325" t="s">
        <v>123</v>
      </c>
      <c r="B2" s="326"/>
      <c r="C2" s="327"/>
      <c r="D2" s="328"/>
      <c r="E2" s="328"/>
      <c r="F2" s="328"/>
      <c r="G2" s="329"/>
    </row>
    <row r="3" spans="1:8" s="35" customFormat="1" ht="14.5">
      <c r="A3" s="325" t="s">
        <v>124</v>
      </c>
      <c r="B3" s="326"/>
      <c r="C3" s="327"/>
      <c r="D3" s="328"/>
      <c r="E3" s="328"/>
      <c r="F3" s="328"/>
      <c r="G3" s="329"/>
    </row>
    <row r="4" spans="1:8" s="35" customFormat="1" ht="14.5">
      <c r="A4" s="325" t="s">
        <v>125</v>
      </c>
      <c r="B4" s="326"/>
      <c r="C4" s="327"/>
      <c r="D4" s="328"/>
      <c r="E4" s="328"/>
      <c r="F4" s="328"/>
      <c r="G4" s="329"/>
    </row>
    <row r="5" spans="1:8" s="35" customFormat="1" ht="14.5">
      <c r="A5" s="325" t="s">
        <v>126</v>
      </c>
      <c r="B5" s="326"/>
      <c r="C5" s="330"/>
      <c r="D5" s="331"/>
      <c r="E5" s="331"/>
      <c r="F5" s="331"/>
      <c r="G5" s="332"/>
    </row>
    <row r="6" spans="1:8" s="35" customFormat="1" ht="14.5">
      <c r="A6" s="325" t="s">
        <v>127</v>
      </c>
      <c r="B6" s="326"/>
      <c r="C6" s="333">
        <f>(Запрошення!F26)+20</f>
        <v>46103</v>
      </c>
      <c r="D6" s="334"/>
      <c r="E6" s="334"/>
      <c r="F6" s="334"/>
      <c r="G6" s="335"/>
    </row>
    <row r="7" spans="1:8" s="59" customFormat="1" ht="40" customHeight="1">
      <c r="A7" s="336" t="s">
        <v>174</v>
      </c>
      <c r="B7" s="336"/>
      <c r="C7" s="336"/>
      <c r="D7" s="336"/>
      <c r="E7" s="336"/>
      <c r="F7" s="336"/>
      <c r="G7" s="336"/>
    </row>
    <row r="8" spans="1:8" s="59" customFormat="1" ht="40" customHeight="1">
      <c r="A8" s="355" t="s">
        <v>181</v>
      </c>
      <c r="B8" s="355"/>
      <c r="C8" s="355"/>
      <c r="D8" s="355"/>
      <c r="E8" s="355"/>
      <c r="F8" s="355"/>
      <c r="G8" s="355"/>
    </row>
    <row r="9" spans="1:8" s="35" customFormat="1" ht="32.25" customHeight="1" thickBot="1">
      <c r="A9" s="337" t="s">
        <v>182</v>
      </c>
      <c r="B9" s="337"/>
      <c r="C9" s="338"/>
      <c r="D9" s="421">
        <f>Запрошення!C5</f>
        <v>7000000801</v>
      </c>
      <c r="E9" s="422"/>
      <c r="F9" s="422"/>
      <c r="G9" s="422"/>
    </row>
    <row r="10" spans="1:8" s="36" customFormat="1" ht="63.75" customHeight="1" thickBot="1">
      <c r="A10" s="57" t="s">
        <v>114</v>
      </c>
      <c r="B10" s="58" t="s">
        <v>119</v>
      </c>
      <c r="C10" s="58" t="s">
        <v>180</v>
      </c>
      <c r="D10" s="58" t="s">
        <v>117</v>
      </c>
      <c r="E10" s="58" t="s">
        <v>118</v>
      </c>
      <c r="F10" s="62" t="s">
        <v>205</v>
      </c>
      <c r="G10" s="60" t="s">
        <v>206</v>
      </c>
      <c r="H10" s="61"/>
    </row>
    <row r="11" spans="1:8" s="36" customFormat="1" ht="27" customHeight="1">
      <c r="A11" s="64">
        <v>1</v>
      </c>
      <c r="B11" s="73" t="s">
        <v>183</v>
      </c>
      <c r="C11" s="65" t="s">
        <v>115</v>
      </c>
      <c r="D11" s="66" t="s">
        <v>196</v>
      </c>
      <c r="E11" s="161">
        <v>10</v>
      </c>
      <c r="F11" s="67"/>
      <c r="G11" s="68">
        <f>F11*E11</f>
        <v>0</v>
      </c>
      <c r="H11" s="63"/>
    </row>
    <row r="12" spans="1:8" s="36" customFormat="1" ht="27" customHeight="1">
      <c r="A12" s="69">
        <v>2</v>
      </c>
      <c r="B12" s="73" t="s">
        <v>184</v>
      </c>
      <c r="C12" s="65" t="s">
        <v>115</v>
      </c>
      <c r="D12" s="66" t="s">
        <v>196</v>
      </c>
      <c r="E12" s="161">
        <v>5</v>
      </c>
      <c r="F12" s="70"/>
      <c r="G12" s="68">
        <f t="shared" ref="G12:G23" si="0">F12*E12</f>
        <v>0</v>
      </c>
      <c r="H12" s="63"/>
    </row>
    <row r="13" spans="1:8" s="36" customFormat="1" ht="27" customHeight="1">
      <c r="A13" s="69">
        <v>3</v>
      </c>
      <c r="B13" s="73" t="s">
        <v>185</v>
      </c>
      <c r="C13" s="65" t="s">
        <v>115</v>
      </c>
      <c r="D13" s="66" t="s">
        <v>196</v>
      </c>
      <c r="E13" s="161">
        <v>8</v>
      </c>
      <c r="F13" s="70"/>
      <c r="G13" s="68">
        <f t="shared" si="0"/>
        <v>0</v>
      </c>
      <c r="H13" s="63"/>
    </row>
    <row r="14" spans="1:8" s="36" customFormat="1" ht="27" customHeight="1">
      <c r="A14" s="64">
        <v>4</v>
      </c>
      <c r="B14" s="73" t="s">
        <v>186</v>
      </c>
      <c r="C14" s="71" t="s">
        <v>203</v>
      </c>
      <c r="D14" s="66" t="s">
        <v>197</v>
      </c>
      <c r="E14" s="161">
        <v>60</v>
      </c>
      <c r="F14" s="70"/>
      <c r="G14" s="68">
        <f t="shared" si="0"/>
        <v>0</v>
      </c>
      <c r="H14" s="63"/>
    </row>
    <row r="15" spans="1:8" s="36" customFormat="1" ht="27" customHeight="1">
      <c r="A15" s="69">
        <v>5</v>
      </c>
      <c r="B15" s="73" t="s">
        <v>187</v>
      </c>
      <c r="C15" s="71" t="s">
        <v>203</v>
      </c>
      <c r="D15" s="66" t="s">
        <v>198</v>
      </c>
      <c r="E15" s="161">
        <v>1</v>
      </c>
      <c r="F15" s="70">
        <v>402000</v>
      </c>
      <c r="G15" s="68">
        <f>F15*E15</f>
        <v>402000</v>
      </c>
      <c r="H15" s="63"/>
    </row>
    <row r="16" spans="1:8" s="36" customFormat="1" ht="27" customHeight="1">
      <c r="A16" s="69">
        <v>6</v>
      </c>
      <c r="B16" s="73" t="s">
        <v>188</v>
      </c>
      <c r="C16" s="71" t="s">
        <v>203</v>
      </c>
      <c r="D16" s="66" t="s">
        <v>199</v>
      </c>
      <c r="E16" s="161">
        <v>1</v>
      </c>
      <c r="F16" s="70">
        <v>30000</v>
      </c>
      <c r="G16" s="68">
        <f t="shared" si="0"/>
        <v>30000</v>
      </c>
      <c r="H16" s="63"/>
    </row>
    <row r="17" spans="1:8" s="36" customFormat="1" ht="27" customHeight="1">
      <c r="A17" s="64">
        <v>7</v>
      </c>
      <c r="B17" s="73" t="s">
        <v>189</v>
      </c>
      <c r="C17" s="71" t="s">
        <v>203</v>
      </c>
      <c r="D17" s="66" t="s">
        <v>200</v>
      </c>
      <c r="E17" s="161">
        <v>40</v>
      </c>
      <c r="F17" s="70"/>
      <c r="G17" s="68">
        <f t="shared" si="0"/>
        <v>0</v>
      </c>
      <c r="H17" s="63"/>
    </row>
    <row r="18" spans="1:8" s="36" customFormat="1" ht="27" customHeight="1">
      <c r="A18" s="69">
        <v>8</v>
      </c>
      <c r="B18" s="73" t="s">
        <v>190</v>
      </c>
      <c r="C18" s="71" t="s">
        <v>203</v>
      </c>
      <c r="D18" s="66" t="s">
        <v>200</v>
      </c>
      <c r="E18" s="161">
        <v>60</v>
      </c>
      <c r="F18" s="70"/>
      <c r="G18" s="68">
        <f t="shared" si="0"/>
        <v>0</v>
      </c>
      <c r="H18" s="63"/>
    </row>
    <row r="19" spans="1:8" s="36" customFormat="1" ht="27" customHeight="1">
      <c r="A19" s="69">
        <v>9</v>
      </c>
      <c r="B19" s="73" t="s">
        <v>191</v>
      </c>
      <c r="C19" s="71" t="s">
        <v>203</v>
      </c>
      <c r="D19" s="66" t="s">
        <v>200</v>
      </c>
      <c r="E19" s="161">
        <v>40</v>
      </c>
      <c r="F19" s="70"/>
      <c r="G19" s="68">
        <f t="shared" si="0"/>
        <v>0</v>
      </c>
      <c r="H19" s="63"/>
    </row>
    <row r="20" spans="1:8" s="36" customFormat="1" ht="27" customHeight="1">
      <c r="A20" s="64">
        <v>10</v>
      </c>
      <c r="B20" s="73" t="s">
        <v>192</v>
      </c>
      <c r="C20" s="71" t="s">
        <v>203</v>
      </c>
      <c r="D20" s="66" t="s">
        <v>201</v>
      </c>
      <c r="E20" s="161">
        <v>1</v>
      </c>
      <c r="F20" s="70"/>
      <c r="G20" s="68">
        <f t="shared" si="0"/>
        <v>0</v>
      </c>
      <c r="H20" s="63"/>
    </row>
    <row r="21" spans="1:8" s="36" customFormat="1" ht="27" customHeight="1">
      <c r="A21" s="69">
        <v>11</v>
      </c>
      <c r="B21" s="73" t="s">
        <v>193</v>
      </c>
      <c r="C21" s="71" t="s">
        <v>203</v>
      </c>
      <c r="D21" s="66" t="s">
        <v>202</v>
      </c>
      <c r="E21" s="160">
        <v>2.5</v>
      </c>
      <c r="F21" s="70"/>
      <c r="G21" s="68">
        <f t="shared" si="0"/>
        <v>0</v>
      </c>
      <c r="H21" s="63"/>
    </row>
    <row r="22" spans="1:8" s="36" customFormat="1" ht="27" customHeight="1">
      <c r="A22" s="69">
        <v>12</v>
      </c>
      <c r="B22" s="73" t="s">
        <v>194</v>
      </c>
      <c r="C22" s="65" t="s">
        <v>115</v>
      </c>
      <c r="D22" s="66" t="s">
        <v>202</v>
      </c>
      <c r="E22" s="161">
        <v>8</v>
      </c>
      <c r="F22" s="70"/>
      <c r="G22" s="68">
        <f t="shared" si="0"/>
        <v>0</v>
      </c>
      <c r="H22" s="63"/>
    </row>
    <row r="23" spans="1:8" s="36" customFormat="1" ht="27" customHeight="1" thickBot="1">
      <c r="A23" s="64">
        <v>13</v>
      </c>
      <c r="B23" s="73" t="s">
        <v>195</v>
      </c>
      <c r="C23" s="65" t="s">
        <v>115</v>
      </c>
      <c r="D23" s="66" t="s">
        <v>202</v>
      </c>
      <c r="E23" s="161">
        <v>12</v>
      </c>
      <c r="F23" s="70"/>
      <c r="G23" s="68">
        <f t="shared" si="0"/>
        <v>0</v>
      </c>
      <c r="H23" s="63"/>
    </row>
    <row r="24" spans="1:8" s="36" customFormat="1" ht="56.5" customHeight="1" thickBot="1">
      <c r="A24" s="351" t="s">
        <v>207</v>
      </c>
      <c r="B24" s="352"/>
      <c r="C24" s="352"/>
      <c r="D24" s="352"/>
      <c r="E24" s="352"/>
      <c r="F24" s="353"/>
      <c r="G24" s="72">
        <f>SUM(G11:G23)</f>
        <v>432000</v>
      </c>
      <c r="H24" s="63"/>
    </row>
    <row r="25" spans="1:8" s="36" customFormat="1">
      <c r="A25" s="350" t="s">
        <v>116</v>
      </c>
      <c r="B25" s="350"/>
      <c r="C25" s="350"/>
      <c r="D25" s="350"/>
      <c r="E25" s="350"/>
      <c r="F25" s="350"/>
      <c r="G25" s="46"/>
      <c r="H25" s="45"/>
    </row>
    <row r="26" spans="1:8" s="36" customFormat="1">
      <c r="A26" s="44"/>
      <c r="B26" s="44"/>
      <c r="C26" s="44"/>
      <c r="D26" s="44"/>
      <c r="E26" s="44"/>
      <c r="F26" s="44"/>
      <c r="H26" s="45"/>
    </row>
    <row r="27" spans="1:8" s="36" customFormat="1" ht="34.5" customHeight="1">
      <c r="A27" s="354" t="s">
        <v>204</v>
      </c>
      <c r="B27" s="354"/>
      <c r="C27" s="354"/>
      <c r="D27" s="354"/>
      <c r="E27" s="354"/>
      <c r="F27" s="354"/>
      <c r="G27" s="354"/>
      <c r="H27" s="45"/>
    </row>
    <row r="28" spans="1:8" s="36" customFormat="1" ht="16" thickBot="1">
      <c r="A28" s="47"/>
      <c r="B28" s="48"/>
      <c r="C28" s="48"/>
      <c r="D28" s="48"/>
      <c r="E28" s="49"/>
      <c r="F28" s="49"/>
      <c r="H28" s="45"/>
    </row>
    <row r="29" spans="1:8" s="36" customFormat="1" ht="25" customHeight="1" thickBot="1">
      <c r="A29" s="345" t="s">
        <v>120</v>
      </c>
      <c r="B29" s="346"/>
      <c r="C29" s="347"/>
      <c r="D29" s="339" t="s">
        <v>163</v>
      </c>
      <c r="E29" s="340"/>
      <c r="F29" s="340"/>
      <c r="G29" s="341"/>
      <c r="H29" s="45"/>
    </row>
    <row r="30" spans="1:8" s="36" customFormat="1" ht="25" customHeight="1" thickBot="1">
      <c r="A30" s="345" t="s">
        <v>121</v>
      </c>
      <c r="B30" s="346"/>
      <c r="C30" s="347"/>
      <c r="D30" s="342"/>
      <c r="E30" s="343"/>
      <c r="F30" s="343"/>
      <c r="G30" s="344"/>
      <c r="H30" s="45"/>
    </row>
    <row r="31" spans="1:8" s="36" customFormat="1" ht="16" thickBot="1">
      <c r="A31" s="44"/>
      <c r="B31" s="44"/>
      <c r="C31" s="44"/>
      <c r="D31" s="44"/>
      <c r="E31" s="44"/>
      <c r="F31" s="44"/>
      <c r="H31" s="45"/>
    </row>
    <row r="32" spans="1:8" s="36" customFormat="1" ht="15.75" customHeight="1">
      <c r="A32" s="356" t="s">
        <v>159</v>
      </c>
      <c r="B32" s="357"/>
      <c r="C32" s="357"/>
      <c r="D32" s="357"/>
      <c r="E32" s="357"/>
      <c r="F32" s="357"/>
      <c r="G32" s="358"/>
      <c r="H32" s="45"/>
    </row>
    <row r="33" spans="1:8" s="36" customFormat="1" ht="29.25" customHeight="1">
      <c r="A33" s="51">
        <v>1</v>
      </c>
      <c r="B33" s="306" t="s">
        <v>164</v>
      </c>
      <c r="C33" s="307"/>
      <c r="D33" s="307"/>
      <c r="E33" s="307"/>
      <c r="F33" s="307"/>
      <c r="G33" s="308"/>
      <c r="H33" s="45"/>
    </row>
    <row r="34" spans="1:8" s="36" customFormat="1" ht="33" customHeight="1">
      <c r="A34" s="51">
        <v>2</v>
      </c>
      <c r="B34" s="306" t="s">
        <v>128</v>
      </c>
      <c r="C34" s="307"/>
      <c r="D34" s="307"/>
      <c r="E34" s="307"/>
      <c r="F34" s="307"/>
      <c r="G34" s="308"/>
      <c r="H34" s="45"/>
    </row>
    <row r="35" spans="1:8" s="36" customFormat="1" ht="30.75" customHeight="1">
      <c r="A35" s="52">
        <v>3</v>
      </c>
      <c r="B35" s="306" t="s">
        <v>178</v>
      </c>
      <c r="C35" s="307"/>
      <c r="D35" s="307"/>
      <c r="E35" s="307"/>
      <c r="F35" s="307"/>
      <c r="G35" s="308"/>
      <c r="H35" s="45"/>
    </row>
    <row r="36" spans="1:8" s="36" customFormat="1" ht="32.25" customHeight="1">
      <c r="A36" s="51">
        <v>4</v>
      </c>
      <c r="B36" s="306" t="s">
        <v>129</v>
      </c>
      <c r="C36" s="307"/>
      <c r="D36" s="307"/>
      <c r="E36" s="307"/>
      <c r="F36" s="307"/>
      <c r="G36" s="308"/>
      <c r="H36" s="45"/>
    </row>
    <row r="37" spans="1:8" s="36" customFormat="1" ht="29.25" customHeight="1">
      <c r="A37" s="52">
        <v>5</v>
      </c>
      <c r="B37" s="309" t="s">
        <v>165</v>
      </c>
      <c r="C37" s="310"/>
      <c r="D37" s="310"/>
      <c r="E37" s="310"/>
      <c r="F37" s="310"/>
      <c r="G37" s="311"/>
      <c r="H37" s="45"/>
    </row>
    <row r="38" spans="1:8" s="36" customFormat="1" ht="29.25" customHeight="1" thickBot="1">
      <c r="A38" s="54">
        <v>6</v>
      </c>
      <c r="B38" s="318" t="s">
        <v>166</v>
      </c>
      <c r="C38" s="319"/>
      <c r="D38" s="319"/>
      <c r="E38" s="319"/>
      <c r="F38" s="319"/>
      <c r="G38" s="320"/>
      <c r="H38" s="45"/>
    </row>
    <row r="39" spans="1:8" s="36" customFormat="1">
      <c r="A39" s="44"/>
      <c r="B39" s="44"/>
      <c r="C39" s="44"/>
      <c r="D39" s="44"/>
      <c r="E39" s="44"/>
      <c r="F39" s="44"/>
      <c r="H39" s="45"/>
    </row>
    <row r="40" spans="1:8" ht="15.65" customHeight="1">
      <c r="A40" s="53" t="s">
        <v>73</v>
      </c>
      <c r="B40" s="39"/>
      <c r="C40" s="39"/>
      <c r="D40" s="39"/>
      <c r="E40" s="316"/>
      <c r="F40" s="317"/>
      <c r="H40" s="55"/>
    </row>
    <row r="41" spans="1:8" s="41" customFormat="1" ht="206" customHeight="1">
      <c r="A41" s="321">
        <v>1</v>
      </c>
      <c r="B41" s="313" t="s">
        <v>176</v>
      </c>
      <c r="C41" s="314"/>
      <c r="D41" s="314"/>
      <c r="E41" s="314"/>
      <c r="F41" s="314"/>
      <c r="G41" s="315"/>
      <c r="H41" s="56"/>
    </row>
    <row r="42" spans="1:8" s="41" customFormat="1" ht="210.5" customHeight="1">
      <c r="A42" s="322"/>
      <c r="B42" s="313" t="s">
        <v>177</v>
      </c>
      <c r="C42" s="314"/>
      <c r="D42" s="314"/>
      <c r="E42" s="314"/>
      <c r="F42" s="314"/>
      <c r="G42" s="315"/>
      <c r="H42" s="56"/>
    </row>
    <row r="43" spans="1:8" s="41" customFormat="1" ht="62.25" customHeight="1">
      <c r="A43" s="42">
        <v>2</v>
      </c>
      <c r="B43" s="313" t="s">
        <v>130</v>
      </c>
      <c r="C43" s="314"/>
      <c r="D43" s="314"/>
      <c r="E43" s="314"/>
      <c r="F43" s="314"/>
      <c r="G43" s="315"/>
      <c r="H43" s="56"/>
    </row>
    <row r="44" spans="1:8" s="159" customFormat="1" ht="60" customHeight="1">
      <c r="A44" s="157">
        <v>3</v>
      </c>
      <c r="B44" s="348" t="s">
        <v>395</v>
      </c>
      <c r="C44" s="349"/>
      <c r="D44" s="349"/>
      <c r="E44" s="349"/>
      <c r="F44" s="349"/>
      <c r="G44" s="349"/>
      <c r="H44" s="158"/>
    </row>
    <row r="45" spans="1:8">
      <c r="A45" s="40"/>
      <c r="B45" s="40"/>
      <c r="C45" s="40"/>
      <c r="D45" s="40"/>
      <c r="E45" s="40"/>
      <c r="F45" s="40"/>
    </row>
    <row r="46" spans="1:8">
      <c r="A46" s="40"/>
      <c r="B46" s="40"/>
      <c r="C46" s="40"/>
      <c r="D46" s="40"/>
      <c r="E46" s="40"/>
      <c r="F46" s="40"/>
    </row>
    <row r="47" spans="1:8" ht="17.5" customHeight="1">
      <c r="A47" s="34" t="s">
        <v>16</v>
      </c>
      <c r="B47" s="324"/>
      <c r="C47" s="50"/>
      <c r="D47" s="50"/>
      <c r="E47" s="34" t="s">
        <v>17</v>
      </c>
      <c r="F47" s="323"/>
      <c r="G47" s="323"/>
    </row>
    <row r="48" spans="1:8">
      <c r="A48" s="34" t="s">
        <v>18</v>
      </c>
      <c r="B48" s="324"/>
      <c r="C48" s="50"/>
      <c r="D48" s="50"/>
      <c r="E48" s="34" t="s">
        <v>19</v>
      </c>
      <c r="F48" s="323"/>
      <c r="G48" s="323"/>
    </row>
    <row r="49" spans="1:6">
      <c r="A49" s="312"/>
      <c r="B49" s="312"/>
      <c r="C49" s="9"/>
      <c r="D49" s="9"/>
      <c r="E49" s="9"/>
      <c r="F49" s="38"/>
    </row>
  </sheetData>
  <sheetProtection algorithmName="SHA-512" hashValue="kBI7OcxHIpuEBOh2ymjaGsboXQEE9KLwbcO9cOsiIA8vo8Ve3KcprygHFG+Ng75JsQ3IubgUg26ZEDweZGpMBg==" saltValue="RoMddqUPzOAtVC6CUxjRiA==" spinCount="100000" sheet="1" objects="1" scenarios="1" formatCells="0" formatColumns="0" formatRows="0"/>
  <mergeCells count="38">
    <mergeCell ref="A6:B6"/>
    <mergeCell ref="B34:G34"/>
    <mergeCell ref="A7:G7"/>
    <mergeCell ref="A9:C9"/>
    <mergeCell ref="D29:G30"/>
    <mergeCell ref="A29:C29"/>
    <mergeCell ref="A25:F25"/>
    <mergeCell ref="A24:F24"/>
    <mergeCell ref="A30:C30"/>
    <mergeCell ref="A27:G27"/>
    <mergeCell ref="A8:G8"/>
    <mergeCell ref="D9:G9"/>
    <mergeCell ref="A32:G32"/>
    <mergeCell ref="C1:G1"/>
    <mergeCell ref="C5:G5"/>
    <mergeCell ref="C3:G3"/>
    <mergeCell ref="C2:G2"/>
    <mergeCell ref="C6:G6"/>
    <mergeCell ref="C4:G4"/>
    <mergeCell ref="A1:B1"/>
    <mergeCell ref="A2:B2"/>
    <mergeCell ref="A3:B3"/>
    <mergeCell ref="A4:B4"/>
    <mergeCell ref="A5:B5"/>
    <mergeCell ref="B35:G35"/>
    <mergeCell ref="B33:G33"/>
    <mergeCell ref="B37:G37"/>
    <mergeCell ref="A49:B49"/>
    <mergeCell ref="B41:G41"/>
    <mergeCell ref="E40:F40"/>
    <mergeCell ref="B43:G43"/>
    <mergeCell ref="B38:G38"/>
    <mergeCell ref="B42:G42"/>
    <mergeCell ref="A41:A42"/>
    <mergeCell ref="F47:G48"/>
    <mergeCell ref="B47:B48"/>
    <mergeCell ref="B44:G44"/>
    <mergeCell ref="B36:G36"/>
  </mergeCells>
  <phoneticPr fontId="55" type="noConversion"/>
  <conditionalFormatting sqref="B11:B23">
    <cfRule type="containsText" dxfId="7" priority="3" operator="containsText" text="specify">
      <formula>NOT(ISERROR(SEARCH("specify",B11)))</formula>
    </cfRule>
    <cfRule type="containsText" dxfId="6" priority="4" operator="containsText" text="please choose">
      <formula>NOT(ISERROR(SEARCH("please choose",B11)))</formula>
    </cfRule>
    <cfRule type="containsBlanks" dxfId="5" priority="5">
      <formula>LEN(TRIM(B11))=0</formula>
    </cfRule>
  </conditionalFormatting>
  <conditionalFormatting sqref="B47">
    <cfRule type="containsBlanks" dxfId="4" priority="10">
      <formula>LEN(TRIM(B47))=0</formula>
    </cfRule>
  </conditionalFormatting>
  <conditionalFormatting sqref="C1:C5">
    <cfRule type="containsBlanks" dxfId="3" priority="11">
      <formula>LEN(TRIM(C1))=0</formula>
    </cfRule>
  </conditionalFormatting>
  <conditionalFormatting sqref="D11:D23">
    <cfRule type="containsBlanks" dxfId="2" priority="2">
      <formula>LEN(TRIM(D11))=0</formula>
    </cfRule>
  </conditionalFormatting>
  <conditionalFormatting sqref="E11:G23">
    <cfRule type="containsBlanks" dxfId="1" priority="1">
      <formula>LEN(TRIM(E11))=0</formula>
    </cfRule>
  </conditionalFormatting>
  <pageMargins left="0.23622047244094491" right="0.6692913385826772" top="1.0629921259842521" bottom="0.6692913385826772" header="0.51181102362204722" footer="0.51181102362204722"/>
  <pageSetup paperSize="9" scale="45" fitToWidth="0" fitToHeight="0" orientation="landscape" r:id="rId1"/>
  <headerFooter>
    <oddHeader xml:space="preserve">&amp;L&amp;"Arial,Bold"&amp;12CONFIDENTIAL
&amp;R&amp;G
</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F17AAA-3393-4D14-833E-DD135CD2B689}">
  <dimension ref="A1:W119"/>
  <sheetViews>
    <sheetView showGridLines="0" topLeftCell="A97" zoomScaleNormal="100" zoomScaleSheetLayoutView="85" zoomScalePageLayoutView="130" workbookViewId="0">
      <selection activeCell="M3" sqref="M3:N3"/>
    </sheetView>
  </sheetViews>
  <sheetFormatPr defaultColWidth="4.6328125" defaultRowHeight="10.4" customHeight="1" outlineLevelRow="1"/>
  <cols>
    <col min="1" max="1" width="4.1796875" style="90" customWidth="1"/>
    <col min="2" max="2" width="23.453125" style="148" customWidth="1"/>
    <col min="3" max="3" width="22.6328125" style="113" customWidth="1"/>
    <col min="4" max="4" width="9" style="77" bestFit="1" customWidth="1"/>
    <col min="5" max="5" width="6.81640625" style="79" bestFit="1" customWidth="1"/>
    <col min="6" max="6" width="9.26953125" style="77" bestFit="1" customWidth="1"/>
    <col min="7" max="7" width="6.81640625" style="79" bestFit="1" customWidth="1"/>
    <col min="8" max="8" width="9.26953125" style="77" bestFit="1" customWidth="1"/>
    <col min="9" max="9" width="6.81640625" style="79" bestFit="1" customWidth="1"/>
    <col min="10" max="10" width="9.26953125" style="77" bestFit="1" customWidth="1"/>
    <col min="11" max="11" width="6.81640625" style="79" bestFit="1" customWidth="1"/>
    <col min="12" max="12" width="9.26953125" style="77" bestFit="1" customWidth="1"/>
    <col min="13" max="13" width="6.81640625" style="79" bestFit="1" customWidth="1"/>
    <col min="14" max="14" width="9.26953125" style="77" bestFit="1" customWidth="1"/>
    <col min="15" max="15" width="27.36328125" style="77" customWidth="1"/>
    <col min="16" max="16" width="45.36328125" style="77" hidden="1" customWidth="1"/>
    <col min="17" max="16384" width="4.6328125" style="77"/>
  </cols>
  <sheetData>
    <row r="1" spans="1:23" ht="72" customHeight="1">
      <c r="A1" s="412" t="s">
        <v>208</v>
      </c>
      <c r="B1" s="412"/>
      <c r="C1" s="412"/>
      <c r="D1" s="412"/>
      <c r="E1" s="412"/>
      <c r="F1" s="412"/>
      <c r="G1" s="412"/>
      <c r="H1" s="412"/>
      <c r="I1" s="412"/>
      <c r="J1" s="412"/>
      <c r="K1" s="74"/>
      <c r="L1" s="413"/>
      <c r="M1" s="414"/>
      <c r="N1" s="414"/>
      <c r="O1" s="75" t="s">
        <v>209</v>
      </c>
      <c r="P1" s="76"/>
      <c r="Q1" s="76"/>
      <c r="R1" s="76"/>
      <c r="S1" s="76"/>
      <c r="T1" s="76"/>
    </row>
    <row r="2" spans="1:23" ht="14.15" customHeight="1">
      <c r="A2" s="415" t="s">
        <v>210</v>
      </c>
      <c r="B2" s="415"/>
      <c r="C2" s="416" t="s">
        <v>211</v>
      </c>
      <c r="D2" s="416"/>
      <c r="E2" s="416"/>
      <c r="G2" s="417" t="s">
        <v>212</v>
      </c>
      <c r="H2" s="417"/>
      <c r="K2" s="80"/>
      <c r="L2" s="78" t="s">
        <v>213</v>
      </c>
      <c r="M2" s="418" t="s">
        <v>214</v>
      </c>
      <c r="N2" s="418"/>
    </row>
    <row r="3" spans="1:23" ht="14.15" customHeight="1">
      <c r="A3" s="361" t="s">
        <v>215</v>
      </c>
      <c r="B3" s="361"/>
      <c r="C3" s="405" t="s">
        <v>216</v>
      </c>
      <c r="D3" s="405"/>
      <c r="E3" s="405"/>
      <c r="G3" s="406" t="s">
        <v>217</v>
      </c>
      <c r="H3" s="406"/>
      <c r="I3" s="406"/>
      <c r="J3" s="406"/>
      <c r="K3" s="406"/>
      <c r="L3" s="81" t="s">
        <v>218</v>
      </c>
      <c r="M3" s="408" t="s">
        <v>219</v>
      </c>
      <c r="N3" s="408"/>
    </row>
    <row r="4" spans="1:23" ht="14.15" customHeight="1">
      <c r="A4" s="361" t="s">
        <v>220</v>
      </c>
      <c r="B4" s="361"/>
      <c r="C4" s="405" t="s">
        <v>221</v>
      </c>
      <c r="D4" s="405"/>
      <c r="E4" s="405"/>
      <c r="G4" s="406"/>
      <c r="H4" s="406"/>
      <c r="I4" s="406"/>
      <c r="J4" s="406"/>
      <c r="K4" s="406"/>
      <c r="L4" s="81" t="s">
        <v>222</v>
      </c>
      <c r="M4" s="408" t="s">
        <v>222</v>
      </c>
      <c r="N4" s="408"/>
    </row>
    <row r="5" spans="1:23" ht="14.15" customHeight="1">
      <c r="A5" s="409" t="s">
        <v>223</v>
      </c>
      <c r="B5" s="409"/>
      <c r="C5" s="410" t="s">
        <v>224</v>
      </c>
      <c r="D5" s="410"/>
      <c r="E5" s="410"/>
      <c r="F5" s="82"/>
      <c r="G5" s="407"/>
      <c r="H5" s="407"/>
      <c r="I5" s="407"/>
      <c r="J5" s="407"/>
      <c r="K5" s="407"/>
      <c r="L5" s="83"/>
      <c r="M5" s="411" t="str">
        <f>"Bidder 1 to 5 of "&amp;TEXT(IF(COUNTA('[4]Bidder 6-10'!E11:E37,'[4]Bidder 6-10'!G11:G37,'[4]Bidder 6-10'!I11:I37,'[4]Bidder 6-10'!K11:K37,'[4]Bidder 6-10'!M11:M37)+COUNTA('[4]Bidder 6-10'!E39:E110,'[4]Bidder 6-10'!G39:G110,'[4]Bidder 6-10'!I39:I110,'[4]Bidder 6-10'!K39:K110,'[4]Bidder 6-10'!M39:M110)&gt;0,"10","5"),"0")</f>
        <v>Bidder 1 to 5 of 5</v>
      </c>
      <c r="N5" s="411"/>
      <c r="O5" s="401" t="s">
        <v>225</v>
      </c>
      <c r="P5" s="84"/>
      <c r="Q5" s="85"/>
      <c r="R5" s="85"/>
      <c r="S5" s="85"/>
      <c r="T5" s="85"/>
      <c r="U5" s="85"/>
      <c r="V5" s="85"/>
      <c r="W5" s="85"/>
    </row>
    <row r="6" spans="1:23" s="89" customFormat="1" ht="27.75" customHeight="1">
      <c r="A6" s="86"/>
      <c r="B6" s="87"/>
      <c r="C6" s="88"/>
      <c r="D6" s="87"/>
      <c r="E6" s="402" t="s">
        <v>226</v>
      </c>
      <c r="F6" s="403"/>
      <c r="G6" s="402" t="s">
        <v>227</v>
      </c>
      <c r="H6" s="403"/>
      <c r="I6" s="402" t="s">
        <v>228</v>
      </c>
      <c r="J6" s="403"/>
      <c r="K6" s="402" t="s">
        <v>229</v>
      </c>
      <c r="L6" s="403"/>
      <c r="M6" s="402" t="s">
        <v>230</v>
      </c>
      <c r="N6" s="404"/>
      <c r="O6" s="401"/>
      <c r="P6" s="84"/>
      <c r="Q6" s="85"/>
      <c r="R6" s="85"/>
      <c r="S6" s="85"/>
      <c r="T6" s="85"/>
      <c r="U6" s="85"/>
      <c r="V6" s="85"/>
      <c r="W6" s="85"/>
    </row>
    <row r="7" spans="1:23" ht="9.75" customHeight="1">
      <c r="B7" s="395" t="s">
        <v>231</v>
      </c>
      <c r="C7" s="396"/>
      <c r="D7" s="91" t="s">
        <v>232</v>
      </c>
      <c r="E7" s="92" t="s">
        <v>233</v>
      </c>
      <c r="F7" s="93" t="s">
        <v>234</v>
      </c>
      <c r="G7" s="92" t="s">
        <v>233</v>
      </c>
      <c r="H7" s="93" t="s">
        <v>234</v>
      </c>
      <c r="I7" s="92" t="s">
        <v>233</v>
      </c>
      <c r="J7" s="93" t="s">
        <v>234</v>
      </c>
      <c r="K7" s="92" t="s">
        <v>233</v>
      </c>
      <c r="L7" s="93" t="s">
        <v>234</v>
      </c>
      <c r="M7" s="92" t="s">
        <v>233</v>
      </c>
      <c r="N7" s="90" t="s">
        <v>234</v>
      </c>
    </row>
    <row r="8" spans="1:23" ht="10.4" customHeight="1">
      <c r="B8" s="397" t="s">
        <v>235</v>
      </c>
      <c r="C8" s="398"/>
      <c r="D8" s="94" t="s">
        <v>236</v>
      </c>
      <c r="E8" s="92" t="s">
        <v>237</v>
      </c>
      <c r="F8" s="93" t="s">
        <v>238</v>
      </c>
      <c r="G8" s="92" t="s">
        <v>237</v>
      </c>
      <c r="H8" s="93" t="s">
        <v>238</v>
      </c>
      <c r="I8" s="92" t="s">
        <v>237</v>
      </c>
      <c r="J8" s="93" t="s">
        <v>238</v>
      </c>
      <c r="K8" s="92" t="s">
        <v>237</v>
      </c>
      <c r="L8" s="93" t="s">
        <v>238</v>
      </c>
      <c r="M8" s="92" t="s">
        <v>237</v>
      </c>
      <c r="N8" s="90" t="s">
        <v>238</v>
      </c>
    </row>
    <row r="9" spans="1:23" ht="10">
      <c r="A9" s="95"/>
      <c r="B9" s="399"/>
      <c r="C9" s="400"/>
      <c r="D9" s="96" t="s">
        <v>239</v>
      </c>
      <c r="E9" s="97" t="s">
        <v>240</v>
      </c>
      <c r="F9" s="98" t="s">
        <v>241</v>
      </c>
      <c r="G9" s="97" t="s">
        <v>240</v>
      </c>
      <c r="H9" s="98" t="s">
        <v>241</v>
      </c>
      <c r="I9" s="97" t="s">
        <v>240</v>
      </c>
      <c r="J9" s="98" t="s">
        <v>241</v>
      </c>
      <c r="K9" s="97" t="s">
        <v>240</v>
      </c>
      <c r="L9" s="98" t="s">
        <v>241</v>
      </c>
      <c r="M9" s="97" t="s">
        <v>240</v>
      </c>
      <c r="N9" s="95" t="s">
        <v>241</v>
      </c>
    </row>
    <row r="10" spans="1:23" s="100" customFormat="1" ht="12.75" customHeight="1">
      <c r="A10" s="99" t="s">
        <v>242</v>
      </c>
      <c r="B10" s="383" t="s">
        <v>243</v>
      </c>
      <c r="C10" s="384"/>
      <c r="D10" s="384"/>
      <c r="E10" s="384"/>
      <c r="F10" s="384"/>
      <c r="G10" s="384"/>
      <c r="H10" s="384"/>
      <c r="I10" s="384"/>
      <c r="J10" s="384"/>
      <c r="K10" s="384"/>
      <c r="L10" s="384"/>
      <c r="M10" s="384"/>
      <c r="N10" s="384"/>
      <c r="P10" s="101" t="str">
        <f>IF(ISBLANK(B10),A10,B10)</f>
        <v>Assessment of technical-methodological design</v>
      </c>
    </row>
    <row r="11" spans="1:23" ht="10.5">
      <c r="A11" s="102" t="s">
        <v>244</v>
      </c>
      <c r="B11" s="385" t="s">
        <v>245</v>
      </c>
      <c r="C11" s="386"/>
      <c r="D11" s="103"/>
      <c r="E11" s="104"/>
      <c r="F11" s="105"/>
      <c r="G11" s="106"/>
      <c r="H11" s="105"/>
      <c r="I11" s="106"/>
      <c r="J11" s="105"/>
      <c r="K11" s="106"/>
      <c r="L11" s="105"/>
      <c r="M11" s="106"/>
      <c r="N11" s="107"/>
      <c r="P11" s="101" t="str">
        <f t="shared" ref="P11:P74" si="0">IF(ISBLANK(B11),A11,B11)</f>
        <v>Strategy</v>
      </c>
    </row>
    <row r="12" spans="1:23" ht="22.5" customHeight="1">
      <c r="A12" s="108" t="s">
        <v>246</v>
      </c>
      <c r="B12" s="379" t="s">
        <v>247</v>
      </c>
      <c r="C12" s="380"/>
      <c r="D12" s="109">
        <v>0.27</v>
      </c>
      <c r="E12" s="110"/>
      <c r="F12" s="111">
        <f>$D12*E12*100</f>
        <v>0</v>
      </c>
      <c r="G12" s="110"/>
      <c r="H12" s="111">
        <f>$D12*G12*100</f>
        <v>0</v>
      </c>
      <c r="I12" s="110"/>
      <c r="J12" s="111">
        <f>$D12*I12*100</f>
        <v>0</v>
      </c>
      <c r="K12" s="110"/>
      <c r="L12" s="111">
        <f>$D12*K12*100</f>
        <v>0</v>
      </c>
      <c r="M12" s="110"/>
      <c r="N12" s="112">
        <f>$D12*M12*100</f>
        <v>0</v>
      </c>
      <c r="P12" s="113" t="str">
        <f t="shared" si="0"/>
        <v>Interpretation of the objectives in the ToRs, critical examination of tasks</v>
      </c>
    </row>
    <row r="13" spans="1:23" ht="22.5" customHeight="1">
      <c r="A13" s="114" t="s">
        <v>248</v>
      </c>
      <c r="B13" s="393" t="s">
        <v>249</v>
      </c>
      <c r="C13" s="394"/>
      <c r="D13" s="115">
        <v>0.27</v>
      </c>
      <c r="E13" s="116"/>
      <c r="F13" s="117">
        <f>$D13*E13*100</f>
        <v>0</v>
      </c>
      <c r="G13" s="116"/>
      <c r="H13" s="117">
        <f>$D13*G13*100</f>
        <v>0</v>
      </c>
      <c r="I13" s="116"/>
      <c r="J13" s="117">
        <f>$D13*I13*100</f>
        <v>0</v>
      </c>
      <c r="K13" s="116"/>
      <c r="L13" s="117">
        <f>$D13*K13*100</f>
        <v>0</v>
      </c>
      <c r="M13" s="116"/>
      <c r="N13" s="118">
        <f>$D13*M13*100</f>
        <v>0</v>
      </c>
      <c r="P13" s="113" t="str">
        <f t="shared" si="0"/>
        <v>Description and justification of the contractor's strategy for delivering the services put out to tender.</v>
      </c>
    </row>
    <row r="14" spans="1:23" s="100" customFormat="1" ht="11.25" customHeight="1">
      <c r="A14" s="369" t="s">
        <v>250</v>
      </c>
      <c r="B14" s="369"/>
      <c r="C14" s="370"/>
      <c r="D14" s="119">
        <f>SUM(D12:D13)</f>
        <v>0.54</v>
      </c>
      <c r="E14" s="120"/>
      <c r="F14" s="121">
        <f>SUM(F12:F13)</f>
        <v>0</v>
      </c>
      <c r="G14" s="120"/>
      <c r="H14" s="121">
        <f>SUM(H12:H13)</f>
        <v>0</v>
      </c>
      <c r="I14" s="120"/>
      <c r="J14" s="121">
        <f>SUM(J12:J13)</f>
        <v>0</v>
      </c>
      <c r="K14" s="120"/>
      <c r="L14" s="121">
        <f>SUM(L12:L13)</f>
        <v>0</v>
      </c>
      <c r="M14" s="120"/>
      <c r="N14" s="122">
        <f>SUM(N12:N13)</f>
        <v>0</v>
      </c>
      <c r="P14" s="101" t="str">
        <f t="shared" si="0"/>
        <v>Interim total 1.1</v>
      </c>
    </row>
    <row r="15" spans="1:23" ht="10.5">
      <c r="A15" s="102" t="s">
        <v>251</v>
      </c>
      <c r="B15" s="385" t="s">
        <v>252</v>
      </c>
      <c r="C15" s="386"/>
      <c r="D15" s="103"/>
      <c r="E15" s="104"/>
      <c r="F15" s="123"/>
      <c r="G15" s="104"/>
      <c r="H15" s="123"/>
      <c r="I15" s="104"/>
      <c r="J15" s="123"/>
      <c r="K15" s="104"/>
      <c r="L15" s="123"/>
      <c r="M15" s="104"/>
      <c r="N15" s="124"/>
      <c r="P15" s="101" t="str">
        <f t="shared" si="0"/>
        <v>Cooperation</v>
      </c>
    </row>
    <row r="16" spans="1:23" ht="22.5" customHeight="1">
      <c r="A16" s="108" t="s">
        <v>253</v>
      </c>
      <c r="B16" s="379" t="s">
        <v>254</v>
      </c>
      <c r="C16" s="380"/>
      <c r="D16" s="109">
        <v>0</v>
      </c>
      <c r="E16" s="110"/>
      <c r="F16" s="111">
        <f>$D16*E16*100</f>
        <v>0</v>
      </c>
      <c r="G16" s="110"/>
      <c r="H16" s="111">
        <f>$D16*G16*100</f>
        <v>0</v>
      </c>
      <c r="I16" s="110"/>
      <c r="J16" s="111">
        <f>$D16*I16*100</f>
        <v>0</v>
      </c>
      <c r="K16" s="110"/>
      <c r="L16" s="111">
        <f>$D16*K16*100</f>
        <v>0</v>
      </c>
      <c r="M16" s="110"/>
      <c r="N16" s="112">
        <f>$D16*M16*100</f>
        <v>0</v>
      </c>
      <c r="P16" s="113" t="str">
        <f t="shared" si="0"/>
        <v>Presentation and interaction between the relevant actors in the contractor's area of responsibility</v>
      </c>
    </row>
    <row r="17" spans="1:16" ht="22.5" customHeight="1">
      <c r="A17" s="108" t="s">
        <v>255</v>
      </c>
      <c r="B17" s="393" t="s">
        <v>256</v>
      </c>
      <c r="C17" s="394"/>
      <c r="D17" s="109">
        <v>0</v>
      </c>
      <c r="E17" s="110"/>
      <c r="F17" s="117">
        <f>$D17*E17*100</f>
        <v>0</v>
      </c>
      <c r="G17" s="110"/>
      <c r="H17" s="117">
        <f>$D17*G17*100</f>
        <v>0</v>
      </c>
      <c r="I17" s="110"/>
      <c r="J17" s="117">
        <f>$D17*I17*100</f>
        <v>0</v>
      </c>
      <c r="K17" s="110"/>
      <c r="L17" s="117">
        <f>$D17*K17*100</f>
        <v>0</v>
      </c>
      <c r="M17" s="110"/>
      <c r="N17" s="118">
        <f>$D17*M17*100</f>
        <v>0</v>
      </c>
      <c r="P17" s="113" t="str">
        <f t="shared" si="0"/>
        <v>Strategy for establishing cooperation and then cooperating with the relevant actors</v>
      </c>
    </row>
    <row r="18" spans="1:16" s="100" customFormat="1" ht="11.25" customHeight="1">
      <c r="A18" s="369" t="s">
        <v>257</v>
      </c>
      <c r="B18" s="369"/>
      <c r="C18" s="370"/>
      <c r="D18" s="119">
        <f>SUM(D16:D17)</f>
        <v>0</v>
      </c>
      <c r="E18" s="120"/>
      <c r="F18" s="121">
        <f>SUM(F16:F17)</f>
        <v>0</v>
      </c>
      <c r="G18" s="120"/>
      <c r="H18" s="121">
        <f>SUM(H16:H17)</f>
        <v>0</v>
      </c>
      <c r="I18" s="120"/>
      <c r="J18" s="121">
        <f>SUM(J16:J17)</f>
        <v>0</v>
      </c>
      <c r="K18" s="120"/>
      <c r="L18" s="121">
        <f>SUM(L16:L17)</f>
        <v>0</v>
      </c>
      <c r="M18" s="120"/>
      <c r="N18" s="122">
        <f>SUM(N16:N17)</f>
        <v>0</v>
      </c>
      <c r="P18" s="101" t="str">
        <f t="shared" si="0"/>
        <v>Interim total 1.2</v>
      </c>
    </row>
    <row r="19" spans="1:16" ht="10.5">
      <c r="A19" s="102" t="s">
        <v>258</v>
      </c>
      <c r="B19" s="385" t="s">
        <v>259</v>
      </c>
      <c r="C19" s="386"/>
      <c r="D19" s="103"/>
      <c r="E19" s="104"/>
      <c r="F19" s="123"/>
      <c r="G19" s="104"/>
      <c r="H19" s="123"/>
      <c r="I19" s="104"/>
      <c r="J19" s="123"/>
      <c r="K19" s="104"/>
      <c r="L19" s="123"/>
      <c r="M19" s="104"/>
      <c r="N19" s="124"/>
      <c r="P19" s="101" t="str">
        <f t="shared" si="0"/>
        <v>Steering structure</v>
      </c>
    </row>
    <row r="20" spans="1:16" ht="22.5" customHeight="1">
      <c r="A20" s="108" t="s">
        <v>260</v>
      </c>
      <c r="B20" s="379" t="s">
        <v>261</v>
      </c>
      <c r="C20" s="380"/>
      <c r="D20" s="109">
        <v>0</v>
      </c>
      <c r="E20" s="110"/>
      <c r="F20" s="111">
        <f>$D20*E20*100</f>
        <v>0</v>
      </c>
      <c r="G20" s="110"/>
      <c r="H20" s="111">
        <f>$D20*G20*100</f>
        <v>0</v>
      </c>
      <c r="I20" s="110"/>
      <c r="J20" s="111">
        <f>$D20*I20*100</f>
        <v>0</v>
      </c>
      <c r="K20" s="110"/>
      <c r="L20" s="111">
        <f>$D20*K20*100</f>
        <v>0</v>
      </c>
      <c r="M20" s="110"/>
      <c r="N20" s="112">
        <f>$D20*M20*100</f>
        <v>0</v>
      </c>
      <c r="P20" s="113" t="str">
        <f t="shared" si="0"/>
        <v>Approach and procedure for steering the measures with the project partners</v>
      </c>
    </row>
    <row r="21" spans="1:16" ht="22.5" customHeight="1">
      <c r="A21" s="108" t="s">
        <v>262</v>
      </c>
      <c r="B21" s="393" t="s">
        <v>263</v>
      </c>
      <c r="C21" s="394"/>
      <c r="D21" s="109">
        <v>0</v>
      </c>
      <c r="E21" s="110"/>
      <c r="F21" s="117">
        <f>$D21*E21*100</f>
        <v>0</v>
      </c>
      <c r="G21" s="110"/>
      <c r="H21" s="117">
        <f>$D21*G21*100</f>
        <v>0</v>
      </c>
      <c r="I21" s="110"/>
      <c r="J21" s="117">
        <f>$D21*I21*100</f>
        <v>0</v>
      </c>
      <c r="K21" s="110"/>
      <c r="L21" s="117">
        <f>$D21*K21*100</f>
        <v>0</v>
      </c>
      <c r="M21" s="110"/>
      <c r="N21" s="118">
        <f>$D21*M21*100</f>
        <v>0</v>
      </c>
      <c r="P21" s="113" t="str">
        <f t="shared" si="0"/>
        <v>Description of contractor's contribution to results monitoring and the associated challenges</v>
      </c>
    </row>
    <row r="22" spans="1:16" s="100" customFormat="1" ht="11.25" customHeight="1">
      <c r="A22" s="369" t="s">
        <v>264</v>
      </c>
      <c r="B22" s="369"/>
      <c r="C22" s="370"/>
      <c r="D22" s="119">
        <f>SUM(D20:D21)</f>
        <v>0</v>
      </c>
      <c r="E22" s="120"/>
      <c r="F22" s="121">
        <f>SUM(F20:F21)</f>
        <v>0</v>
      </c>
      <c r="G22" s="120"/>
      <c r="H22" s="121">
        <f>SUM(H20:H21)</f>
        <v>0</v>
      </c>
      <c r="I22" s="120"/>
      <c r="J22" s="121">
        <f>SUM(J20:J21)</f>
        <v>0</v>
      </c>
      <c r="K22" s="120"/>
      <c r="L22" s="121">
        <f>SUM(L20:L21)</f>
        <v>0</v>
      </c>
      <c r="M22" s="120"/>
      <c r="N22" s="122">
        <f>SUM(N20:N21)</f>
        <v>0</v>
      </c>
      <c r="P22" s="101" t="str">
        <f t="shared" si="0"/>
        <v>Interim total 1.3</v>
      </c>
    </row>
    <row r="23" spans="1:16" ht="10.5">
      <c r="A23" s="102" t="s">
        <v>265</v>
      </c>
      <c r="B23" s="385" t="s">
        <v>266</v>
      </c>
      <c r="C23" s="386"/>
      <c r="D23" s="103"/>
      <c r="E23" s="104"/>
      <c r="F23" s="123"/>
      <c r="G23" s="104"/>
      <c r="H23" s="123"/>
      <c r="I23" s="104"/>
      <c r="J23" s="123"/>
      <c r="K23" s="104"/>
      <c r="L23" s="123"/>
      <c r="M23" s="104"/>
      <c r="N23" s="124"/>
      <c r="P23" s="101" t="str">
        <f t="shared" si="0"/>
        <v>Processes</v>
      </c>
    </row>
    <row r="24" spans="1:16" ht="22.5" customHeight="1">
      <c r="A24" s="108" t="s">
        <v>267</v>
      </c>
      <c r="B24" s="379" t="s">
        <v>268</v>
      </c>
      <c r="C24" s="380"/>
      <c r="D24" s="109">
        <v>0</v>
      </c>
      <c r="E24" s="110"/>
      <c r="F24" s="111">
        <f>$D24*E24*100</f>
        <v>0</v>
      </c>
      <c r="G24" s="110"/>
      <c r="H24" s="111">
        <f>$D24*G24*100</f>
        <v>0</v>
      </c>
      <c r="I24" s="110"/>
      <c r="J24" s="111">
        <f>$D24*I24*100</f>
        <v>0</v>
      </c>
      <c r="K24" s="110"/>
      <c r="L24" s="111">
        <f>$D24*K24*100</f>
        <v>0</v>
      </c>
      <c r="M24" s="110"/>
      <c r="N24" s="112">
        <f>$D24*M24*100</f>
        <v>0</v>
      </c>
      <c r="P24" s="113" t="str">
        <f t="shared" si="0"/>
        <v>Presentation and explanation of the implementation plan: work steps, milestones, schedule</v>
      </c>
    </row>
    <row r="25" spans="1:16" ht="11.25" customHeight="1">
      <c r="A25" s="108" t="s">
        <v>269</v>
      </c>
      <c r="B25" s="393" t="s">
        <v>270</v>
      </c>
      <c r="C25" s="394"/>
      <c r="D25" s="109">
        <v>0</v>
      </c>
      <c r="E25" s="110"/>
      <c r="F25" s="117">
        <f>$D25*E25*100</f>
        <v>0</v>
      </c>
      <c r="G25" s="110"/>
      <c r="H25" s="117">
        <f>$D25*G25*100</f>
        <v>0</v>
      </c>
      <c r="I25" s="110"/>
      <c r="J25" s="117">
        <f>$D25*I25*100</f>
        <v>0</v>
      </c>
      <c r="K25" s="110"/>
      <c r="L25" s="117">
        <f>$D25*K25*100</f>
        <v>0</v>
      </c>
      <c r="M25" s="110"/>
      <c r="N25" s="118">
        <f>$D25*M25*100</f>
        <v>0</v>
      </c>
      <c r="P25" s="113" t="str">
        <f t="shared" si="0"/>
        <v>Presentation and explanation of the integration of the partner contributions</v>
      </c>
    </row>
    <row r="26" spans="1:16" s="100" customFormat="1" ht="11.25" customHeight="1">
      <c r="A26" s="369" t="s">
        <v>271</v>
      </c>
      <c r="B26" s="369"/>
      <c r="C26" s="370"/>
      <c r="D26" s="119">
        <f>SUM(D24:D25)</f>
        <v>0</v>
      </c>
      <c r="E26" s="120"/>
      <c r="F26" s="121">
        <f>SUM(F24:F25)</f>
        <v>0</v>
      </c>
      <c r="G26" s="120"/>
      <c r="H26" s="121">
        <f>SUM(H24:H25)</f>
        <v>0</v>
      </c>
      <c r="I26" s="120"/>
      <c r="J26" s="121">
        <f>SUM(J24:J25)</f>
        <v>0</v>
      </c>
      <c r="K26" s="120"/>
      <c r="L26" s="121">
        <f>SUM(L24:L25)</f>
        <v>0</v>
      </c>
      <c r="M26" s="120"/>
      <c r="N26" s="122">
        <f>SUM(N24:N25)</f>
        <v>0</v>
      </c>
      <c r="P26" s="101" t="str">
        <f t="shared" si="0"/>
        <v>Interim total 1.4</v>
      </c>
    </row>
    <row r="27" spans="1:16" ht="10.5">
      <c r="A27" s="102" t="s">
        <v>272</v>
      </c>
      <c r="B27" s="385" t="s">
        <v>273</v>
      </c>
      <c r="C27" s="386"/>
      <c r="D27" s="103"/>
      <c r="E27" s="104"/>
      <c r="F27" s="123"/>
      <c r="G27" s="104"/>
      <c r="H27" s="123"/>
      <c r="I27" s="104"/>
      <c r="J27" s="123"/>
      <c r="K27" s="104"/>
      <c r="L27" s="123"/>
      <c r="M27" s="104"/>
      <c r="N27" s="124"/>
      <c r="P27" s="101" t="str">
        <f t="shared" si="0"/>
        <v>Learning and innovation</v>
      </c>
    </row>
    <row r="28" spans="1:16" ht="22.5" customHeight="1">
      <c r="A28" s="108" t="s">
        <v>274</v>
      </c>
      <c r="B28" s="379" t="s">
        <v>275</v>
      </c>
      <c r="C28" s="380"/>
      <c r="D28" s="109">
        <v>0</v>
      </c>
      <c r="E28" s="110"/>
      <c r="F28" s="111">
        <f>$D28*E28*100</f>
        <v>0</v>
      </c>
      <c r="G28" s="110"/>
      <c r="H28" s="111">
        <f>$D28*G28*100</f>
        <v>0</v>
      </c>
      <c r="I28" s="110"/>
      <c r="J28" s="111">
        <f>$D28*I28*100</f>
        <v>0</v>
      </c>
      <c r="K28" s="110"/>
      <c r="L28" s="111">
        <f>$D28*K28*100</f>
        <v>0</v>
      </c>
      <c r="M28" s="110"/>
      <c r="N28" s="112">
        <f>$D28*M28*100</f>
        <v>0</v>
      </c>
      <c r="P28" s="113" t="str">
        <f t="shared" si="0"/>
        <v>Contractor's contribution to knowledge management at the partner and at GIZ</v>
      </c>
    </row>
    <row r="29" spans="1:16" ht="22.5" customHeight="1">
      <c r="A29" s="108" t="s">
        <v>276</v>
      </c>
      <c r="B29" s="393" t="s">
        <v>277</v>
      </c>
      <c r="C29" s="394"/>
      <c r="D29" s="109">
        <v>0</v>
      </c>
      <c r="E29" s="110"/>
      <c r="F29" s="117">
        <f>$D29*E29*100</f>
        <v>0</v>
      </c>
      <c r="G29" s="110"/>
      <c r="H29" s="117">
        <f>$D29*G29*100</f>
        <v>0</v>
      </c>
      <c r="I29" s="110"/>
      <c r="J29" s="117">
        <f>$D29*I29*100</f>
        <v>0</v>
      </c>
      <c r="K29" s="110"/>
      <c r="L29" s="117">
        <f>$D29*K29*100</f>
        <v>0</v>
      </c>
      <c r="M29" s="110"/>
      <c r="N29" s="118">
        <f>$D29*M29*100</f>
        <v>0</v>
      </c>
      <c r="P29" s="113" t="str">
        <f t="shared" si="0"/>
        <v>Presentation and explanation of the measures undertaken by the contractor to promote scaling-up effects</v>
      </c>
    </row>
    <row r="30" spans="1:16" s="100" customFormat="1" ht="11.25" customHeight="1">
      <c r="A30" s="369" t="s">
        <v>278</v>
      </c>
      <c r="B30" s="369"/>
      <c r="C30" s="370"/>
      <c r="D30" s="119">
        <f>SUM(D28:D29)</f>
        <v>0</v>
      </c>
      <c r="E30" s="120"/>
      <c r="F30" s="121">
        <f>SUM(F28:F29)</f>
        <v>0</v>
      </c>
      <c r="G30" s="120"/>
      <c r="H30" s="121">
        <f>SUM(H28:H29)</f>
        <v>0</v>
      </c>
      <c r="I30" s="120"/>
      <c r="J30" s="121">
        <f>SUM(J28:J29)</f>
        <v>0</v>
      </c>
      <c r="K30" s="120"/>
      <c r="L30" s="121">
        <f>SUM(L28:L29)</f>
        <v>0</v>
      </c>
      <c r="M30" s="120"/>
      <c r="N30" s="122">
        <f>SUM(N28:N29)</f>
        <v>0</v>
      </c>
      <c r="P30" s="101" t="str">
        <f t="shared" si="0"/>
        <v>Interim total 1.5</v>
      </c>
    </row>
    <row r="31" spans="1:16" ht="10.5">
      <c r="A31" s="102" t="s">
        <v>279</v>
      </c>
      <c r="B31" s="385" t="s">
        <v>280</v>
      </c>
      <c r="C31" s="386"/>
      <c r="D31" s="103"/>
      <c r="E31" s="104"/>
      <c r="F31" s="123"/>
      <c r="G31" s="104"/>
      <c r="H31" s="123"/>
      <c r="I31" s="104"/>
      <c r="J31" s="123"/>
      <c r="K31" s="104"/>
      <c r="L31" s="123"/>
      <c r="M31" s="104"/>
      <c r="N31" s="124"/>
      <c r="P31" s="101" t="str">
        <f t="shared" si="0"/>
        <v>Project management of the contractor</v>
      </c>
    </row>
    <row r="32" spans="1:16" ht="11.25" customHeight="1">
      <c r="A32" s="108" t="s">
        <v>281</v>
      </c>
      <c r="B32" s="379" t="s">
        <v>282</v>
      </c>
      <c r="C32" s="380"/>
      <c r="D32" s="109">
        <v>0</v>
      </c>
      <c r="E32" s="110"/>
      <c r="F32" s="111">
        <f>$D32*E32*100</f>
        <v>0</v>
      </c>
      <c r="G32" s="110"/>
      <c r="H32" s="111">
        <f>$D32*G32*100</f>
        <v>0</v>
      </c>
      <c r="I32" s="110"/>
      <c r="J32" s="111">
        <f>$D32*I32*100</f>
        <v>0</v>
      </c>
      <c r="K32" s="110"/>
      <c r="L32" s="111">
        <f>$D32*K32*100</f>
        <v>0</v>
      </c>
      <c r="M32" s="110"/>
      <c r="N32" s="112">
        <f>$D32*M32*100</f>
        <v>0</v>
      </c>
      <c r="P32" s="113" t="str">
        <f t="shared" si="0"/>
        <v>Approach and procedure for coordination with/in GIZ project</v>
      </c>
    </row>
    <row r="33" spans="1:16" ht="22.5" customHeight="1">
      <c r="A33" s="108" t="s">
        <v>283</v>
      </c>
      <c r="B33" s="387" t="s">
        <v>284</v>
      </c>
      <c r="C33" s="388"/>
      <c r="D33" s="109">
        <v>0</v>
      </c>
      <c r="E33" s="110"/>
      <c r="F33" s="111">
        <f>$D33*E33*100</f>
        <v>0</v>
      </c>
      <c r="G33" s="110"/>
      <c r="H33" s="111">
        <f>$D33*G33*100</f>
        <v>0</v>
      </c>
      <c r="I33" s="110"/>
      <c r="J33" s="111">
        <f>$D33*I33*100</f>
        <v>0</v>
      </c>
      <c r="K33" s="110"/>
      <c r="L33" s="111">
        <f>$D33*K33*100</f>
        <v>0</v>
      </c>
      <c r="M33" s="110"/>
      <c r="N33" s="112">
        <f>$D33*M33*100</f>
        <v>0</v>
      </c>
      <c r="P33" s="113" t="str">
        <f t="shared" si="0"/>
        <v>Personnel assignment plan (who, when, what work steps) incl. explanation and specification of expert months</v>
      </c>
    </row>
    <row r="34" spans="1:16" ht="22.5" customHeight="1">
      <c r="A34" s="108" t="s">
        <v>285</v>
      </c>
      <c r="B34" s="389" t="s">
        <v>286</v>
      </c>
      <c r="C34" s="390"/>
      <c r="D34" s="109">
        <v>0</v>
      </c>
      <c r="E34" s="110"/>
      <c r="F34" s="117">
        <f>$D34*E34*100</f>
        <v>0</v>
      </c>
      <c r="G34" s="110"/>
      <c r="H34" s="117">
        <f>$D34*G34*100</f>
        <v>0</v>
      </c>
      <c r="I34" s="110"/>
      <c r="J34" s="117">
        <f>$D34*I34*100</f>
        <v>0</v>
      </c>
      <c r="K34" s="110"/>
      <c r="L34" s="117">
        <f>$D34*K34*100</f>
        <v>0</v>
      </c>
      <c r="M34" s="110"/>
      <c r="N34" s="118">
        <f>$D34*M34*100</f>
        <v>0</v>
      </c>
      <c r="P34" s="113" t="str">
        <f t="shared" si="0"/>
        <v>Contractor's backstopping strategy (incl. CVs of the technical and administrative backstopper)</v>
      </c>
    </row>
    <row r="35" spans="1:16" s="100" customFormat="1" ht="11.25" customHeight="1">
      <c r="A35" s="369" t="s">
        <v>287</v>
      </c>
      <c r="B35" s="369"/>
      <c r="C35" s="370"/>
      <c r="D35" s="119">
        <f>SUM(D32:D34)</f>
        <v>0</v>
      </c>
      <c r="E35" s="120"/>
      <c r="F35" s="121">
        <f>SUM(F32:F34)</f>
        <v>0</v>
      </c>
      <c r="G35" s="120"/>
      <c r="H35" s="121">
        <f>SUM(H32:H34)</f>
        <v>0</v>
      </c>
      <c r="I35" s="120"/>
      <c r="J35" s="121">
        <f>SUM(J32:J34)</f>
        <v>0</v>
      </c>
      <c r="K35" s="120"/>
      <c r="L35" s="121">
        <f>SUM(L32:L34)</f>
        <v>0</v>
      </c>
      <c r="M35" s="120"/>
      <c r="N35" s="122">
        <f>SUM(N32:N34)</f>
        <v>0</v>
      </c>
      <c r="P35" s="101" t="str">
        <f t="shared" si="0"/>
        <v>Interim total 1.6</v>
      </c>
    </row>
    <row r="36" spans="1:16" ht="10.5">
      <c r="A36" s="125" t="s">
        <v>288</v>
      </c>
      <c r="B36" s="391" t="s">
        <v>289</v>
      </c>
      <c r="C36" s="392"/>
      <c r="D36" s="126">
        <v>0</v>
      </c>
      <c r="E36" s="127"/>
      <c r="F36" s="121">
        <f>$D36*E36*100</f>
        <v>0</v>
      </c>
      <c r="G36" s="127"/>
      <c r="H36" s="121">
        <f>$D36*G36*100</f>
        <v>0</v>
      </c>
      <c r="I36" s="127"/>
      <c r="J36" s="121">
        <f>$D36*I36*100</f>
        <v>0</v>
      </c>
      <c r="K36" s="127"/>
      <c r="L36" s="121">
        <f>$D36*K36*100</f>
        <v>0</v>
      </c>
      <c r="M36" s="127"/>
      <c r="N36" s="122">
        <f>$D36*M36*100</f>
        <v>0</v>
      </c>
      <c r="P36" s="101" t="str">
        <f t="shared" si="0"/>
        <v>Further requirements</v>
      </c>
    </row>
    <row r="37" spans="1:16" ht="11.25" customHeight="1">
      <c r="A37" s="371" t="s">
        <v>290</v>
      </c>
      <c r="B37" s="371"/>
      <c r="C37" s="372"/>
      <c r="D37" s="128">
        <f>SUM(D14,D18,D22,D26,D30,D35,D36)</f>
        <v>0.54</v>
      </c>
      <c r="E37" s="129"/>
      <c r="F37" s="130">
        <f>SUM(F14,F18,F22,F26,F30,F35,F36)</f>
        <v>0</v>
      </c>
      <c r="G37" s="129"/>
      <c r="H37" s="130">
        <f>SUM(H14,H18,H22,H26,H30,H35,H36)</f>
        <v>0</v>
      </c>
      <c r="I37" s="129"/>
      <c r="J37" s="130">
        <f>SUM(J14,J18,J22,J26,J30,J35,J36)</f>
        <v>0</v>
      </c>
      <c r="K37" s="129"/>
      <c r="L37" s="130">
        <f>SUM(L14,L18,L22,L26,L30,L35,L36)</f>
        <v>0</v>
      </c>
      <c r="M37" s="129"/>
      <c r="N37" s="131">
        <f>SUM(N14,N18,N22,N26,N30,N35,N36)</f>
        <v>0</v>
      </c>
      <c r="P37" s="101" t="str">
        <f t="shared" si="0"/>
        <v>Total 1</v>
      </c>
    </row>
    <row r="38" spans="1:16" s="100" customFormat="1" ht="12.75" customHeight="1">
      <c r="A38" s="99" t="s">
        <v>291</v>
      </c>
      <c r="B38" s="383" t="s">
        <v>292</v>
      </c>
      <c r="C38" s="384"/>
      <c r="D38" s="384"/>
      <c r="E38" s="384"/>
      <c r="F38" s="384"/>
      <c r="G38" s="384"/>
      <c r="H38" s="384"/>
      <c r="I38" s="384"/>
      <c r="J38" s="384"/>
      <c r="K38" s="384"/>
      <c r="L38" s="384"/>
      <c r="M38" s="384"/>
      <c r="N38" s="384"/>
      <c r="P38" s="101" t="str">
        <f t="shared" si="0"/>
        <v>Assessment of proposed staff</v>
      </c>
    </row>
    <row r="39" spans="1:16" ht="11.25" customHeight="1">
      <c r="A39" s="102" t="s">
        <v>293</v>
      </c>
      <c r="B39" s="377" t="s">
        <v>294</v>
      </c>
      <c r="C39" s="378"/>
      <c r="D39" s="132"/>
      <c r="E39" s="133"/>
      <c r="F39" s="123"/>
      <c r="G39" s="133"/>
      <c r="H39" s="123"/>
      <c r="I39" s="133"/>
      <c r="J39" s="123"/>
      <c r="K39" s="133"/>
      <c r="L39" s="123"/>
      <c r="M39" s="133"/>
      <c r="N39" s="124"/>
      <c r="P39" s="101" t="str">
        <f t="shared" si="0"/>
        <v>Team leader (in accordance with ToR provisions/criteria)</v>
      </c>
    </row>
    <row r="40" spans="1:16" ht="10">
      <c r="A40" s="134" t="s">
        <v>295</v>
      </c>
      <c r="B40" s="381" t="s">
        <v>296</v>
      </c>
      <c r="C40" s="382"/>
      <c r="D40" s="109">
        <v>0.03</v>
      </c>
      <c r="E40" s="110"/>
      <c r="F40" s="111">
        <f t="shared" ref="F40:H46" si="1">$D40*E40*100</f>
        <v>0</v>
      </c>
      <c r="G40" s="110"/>
      <c r="H40" s="111">
        <f t="shared" si="1"/>
        <v>0</v>
      </c>
      <c r="I40" s="110"/>
      <c r="J40" s="111">
        <f t="shared" ref="J40:J46" si="2">$D40*I40*100</f>
        <v>0</v>
      </c>
      <c r="K40" s="110"/>
      <c r="L40" s="111">
        <f t="shared" ref="L40:L46" si="3">$D40*K40*100</f>
        <v>0</v>
      </c>
      <c r="M40" s="110"/>
      <c r="N40" s="112">
        <f t="shared" ref="N40:N46" si="4">$D40*M40*100</f>
        <v>0</v>
      </c>
      <c r="P40" s="113" t="str">
        <f t="shared" si="0"/>
        <v>- Qualifications</v>
      </c>
    </row>
    <row r="41" spans="1:16" ht="10">
      <c r="A41" s="134" t="s">
        <v>297</v>
      </c>
      <c r="B41" s="381" t="s">
        <v>298</v>
      </c>
      <c r="C41" s="382"/>
      <c r="D41" s="109">
        <v>0.04</v>
      </c>
      <c r="E41" s="110"/>
      <c r="F41" s="111">
        <f t="shared" si="1"/>
        <v>0</v>
      </c>
      <c r="G41" s="110"/>
      <c r="H41" s="111">
        <f t="shared" si="1"/>
        <v>0</v>
      </c>
      <c r="I41" s="110"/>
      <c r="J41" s="111">
        <f t="shared" si="2"/>
        <v>0</v>
      </c>
      <c r="K41" s="110"/>
      <c r="L41" s="111">
        <f t="shared" si="3"/>
        <v>0</v>
      </c>
      <c r="M41" s="110"/>
      <c r="N41" s="112">
        <f t="shared" si="4"/>
        <v>0</v>
      </c>
      <c r="P41" s="113" t="str">
        <f t="shared" si="0"/>
        <v>- Language</v>
      </c>
    </row>
    <row r="42" spans="1:16" ht="10">
      <c r="A42" s="108" t="s">
        <v>299</v>
      </c>
      <c r="B42" s="373" t="s">
        <v>300</v>
      </c>
      <c r="C42" s="374"/>
      <c r="D42" s="109">
        <v>0.05</v>
      </c>
      <c r="E42" s="110"/>
      <c r="F42" s="111">
        <f t="shared" si="1"/>
        <v>0</v>
      </c>
      <c r="G42" s="110"/>
      <c r="H42" s="111">
        <f t="shared" si="1"/>
        <v>0</v>
      </c>
      <c r="I42" s="110"/>
      <c r="J42" s="111">
        <f t="shared" si="2"/>
        <v>0</v>
      </c>
      <c r="K42" s="110"/>
      <c r="L42" s="111">
        <f t="shared" si="3"/>
        <v>0</v>
      </c>
      <c r="M42" s="110"/>
      <c r="N42" s="112">
        <f t="shared" si="4"/>
        <v>0</v>
      </c>
      <c r="P42" s="113" t="str">
        <f t="shared" si="0"/>
        <v>- General professional experience</v>
      </c>
    </row>
    <row r="43" spans="1:16" ht="10">
      <c r="A43" s="134" t="s">
        <v>301</v>
      </c>
      <c r="B43" s="373" t="s">
        <v>302</v>
      </c>
      <c r="C43" s="374"/>
      <c r="D43" s="109">
        <v>0.08</v>
      </c>
      <c r="E43" s="110"/>
      <c r="F43" s="111">
        <f t="shared" si="1"/>
        <v>0</v>
      </c>
      <c r="G43" s="110"/>
      <c r="H43" s="111">
        <f t="shared" si="1"/>
        <v>0</v>
      </c>
      <c r="I43" s="110"/>
      <c r="J43" s="111">
        <f t="shared" si="2"/>
        <v>0</v>
      </c>
      <c r="K43" s="110"/>
      <c r="L43" s="111">
        <f t="shared" si="3"/>
        <v>0</v>
      </c>
      <c r="M43" s="110"/>
      <c r="N43" s="112">
        <f t="shared" si="4"/>
        <v>0</v>
      </c>
      <c r="P43" s="113" t="str">
        <f t="shared" si="0"/>
        <v>- Specific professional experience</v>
      </c>
    </row>
    <row r="44" spans="1:16" ht="11.25" customHeight="1">
      <c r="A44" s="134" t="s">
        <v>303</v>
      </c>
      <c r="B44" s="381" t="s">
        <v>304</v>
      </c>
      <c r="C44" s="382"/>
      <c r="D44" s="109">
        <v>0</v>
      </c>
      <c r="E44" s="110"/>
      <c r="F44" s="111">
        <f t="shared" si="1"/>
        <v>0</v>
      </c>
      <c r="G44" s="110"/>
      <c r="H44" s="111">
        <f t="shared" si="1"/>
        <v>0</v>
      </c>
      <c r="I44" s="110"/>
      <c r="J44" s="111">
        <f t="shared" si="2"/>
        <v>0</v>
      </c>
      <c r="K44" s="110"/>
      <c r="L44" s="111">
        <f t="shared" si="3"/>
        <v>0</v>
      </c>
      <c r="M44" s="110"/>
      <c r="N44" s="112">
        <f t="shared" si="4"/>
        <v>0</v>
      </c>
      <c r="P44" s="113" t="str">
        <f t="shared" si="0"/>
        <v>- Leadership/management experience</v>
      </c>
    </row>
    <row r="45" spans="1:16" ht="10">
      <c r="A45" s="134" t="s">
        <v>305</v>
      </c>
      <c r="B45" s="373" t="s">
        <v>306</v>
      </c>
      <c r="C45" s="374"/>
      <c r="D45" s="109">
        <v>0</v>
      </c>
      <c r="E45" s="110"/>
      <c r="F45" s="111">
        <f t="shared" si="1"/>
        <v>0</v>
      </c>
      <c r="G45" s="110"/>
      <c r="H45" s="111">
        <f t="shared" si="1"/>
        <v>0</v>
      </c>
      <c r="I45" s="110"/>
      <c r="J45" s="111">
        <f t="shared" si="2"/>
        <v>0</v>
      </c>
      <c r="K45" s="110"/>
      <c r="L45" s="111">
        <f t="shared" si="3"/>
        <v>0</v>
      </c>
      <c r="M45" s="110"/>
      <c r="N45" s="112">
        <f t="shared" si="4"/>
        <v>0</v>
      </c>
      <c r="P45" s="113" t="str">
        <f t="shared" si="0"/>
        <v>- Regional experience</v>
      </c>
    </row>
    <row r="46" spans="1:16" ht="10">
      <c r="A46" s="134" t="s">
        <v>307</v>
      </c>
      <c r="B46" s="381" t="s">
        <v>308</v>
      </c>
      <c r="C46" s="382"/>
      <c r="D46" s="109">
        <v>0</v>
      </c>
      <c r="E46" s="110"/>
      <c r="F46" s="111">
        <f t="shared" si="1"/>
        <v>0</v>
      </c>
      <c r="G46" s="110"/>
      <c r="H46" s="111">
        <f t="shared" si="1"/>
        <v>0</v>
      </c>
      <c r="I46" s="110"/>
      <c r="J46" s="111">
        <f t="shared" si="2"/>
        <v>0</v>
      </c>
      <c r="K46" s="110"/>
      <c r="L46" s="111">
        <f t="shared" si="3"/>
        <v>0</v>
      </c>
      <c r="M46" s="110"/>
      <c r="N46" s="112">
        <f t="shared" si="4"/>
        <v>0</v>
      </c>
      <c r="P46" s="113" t="str">
        <f t="shared" si="0"/>
        <v>- Development cooperation experience</v>
      </c>
    </row>
    <row r="47" spans="1:16" ht="14.5">
      <c r="A47" s="134" t="s">
        <v>309</v>
      </c>
      <c r="B47" s="375" t="s">
        <v>310</v>
      </c>
      <c r="C47" s="376"/>
      <c r="D47" s="135">
        <v>0</v>
      </c>
      <c r="E47" s="110"/>
      <c r="F47" s="117">
        <f>$D47*E47*100</f>
        <v>0</v>
      </c>
      <c r="G47" s="110"/>
      <c r="H47" s="117">
        <f>$D47*G47*100</f>
        <v>0</v>
      </c>
      <c r="I47" s="110"/>
      <c r="J47" s="117">
        <f>$D47*I47*100</f>
        <v>0</v>
      </c>
      <c r="K47" s="110"/>
      <c r="L47" s="117">
        <f>$D47*K47*100</f>
        <v>0</v>
      </c>
      <c r="M47" s="110"/>
      <c r="N47" s="118">
        <f>$D47*M47*100</f>
        <v>0</v>
      </c>
      <c r="P47" s="113" t="str">
        <f t="shared" si="0"/>
        <v>- Other</v>
      </c>
    </row>
    <row r="48" spans="1:16" s="100" customFormat="1" ht="11.25" customHeight="1">
      <c r="A48" s="369" t="s">
        <v>311</v>
      </c>
      <c r="B48" s="369"/>
      <c r="C48" s="370"/>
      <c r="D48" s="119">
        <f>SUM(D40:D47)</f>
        <v>0.2</v>
      </c>
      <c r="E48" s="120"/>
      <c r="F48" s="121">
        <f>SUM(F40:F47)</f>
        <v>0</v>
      </c>
      <c r="G48" s="120"/>
      <c r="H48" s="121">
        <f>SUM(H40:H47)</f>
        <v>0</v>
      </c>
      <c r="I48" s="120"/>
      <c r="J48" s="121">
        <f>SUM(J40:J47)</f>
        <v>0</v>
      </c>
      <c r="K48" s="120"/>
      <c r="L48" s="121">
        <f>SUM(L40:L47)</f>
        <v>0</v>
      </c>
      <c r="M48" s="120"/>
      <c r="N48" s="122">
        <f>SUM(N40:N47)</f>
        <v>0</v>
      </c>
      <c r="P48" s="101" t="str">
        <f t="shared" si="0"/>
        <v>Interim total 2.1</v>
      </c>
    </row>
    <row r="49" spans="1:16" ht="11.25" customHeight="1">
      <c r="A49" s="102" t="s">
        <v>312</v>
      </c>
      <c r="B49" s="377" t="s">
        <v>313</v>
      </c>
      <c r="C49" s="378"/>
      <c r="D49" s="132"/>
      <c r="E49" s="133"/>
      <c r="F49" s="123"/>
      <c r="G49" s="133"/>
      <c r="H49" s="123"/>
      <c r="I49" s="133"/>
      <c r="J49" s="123"/>
      <c r="K49" s="133"/>
      <c r="L49" s="123"/>
      <c r="M49" s="133"/>
      <c r="N49" s="124"/>
      <c r="P49" s="101" t="str">
        <f t="shared" si="0"/>
        <v>Expert 1 (in accordance with ToR provisions/criteria)</v>
      </c>
    </row>
    <row r="50" spans="1:16" ht="10">
      <c r="A50" s="134" t="s">
        <v>314</v>
      </c>
      <c r="B50" s="381" t="s">
        <v>296</v>
      </c>
      <c r="C50" s="382"/>
      <c r="D50" s="109">
        <v>0.02</v>
      </c>
      <c r="E50" s="110"/>
      <c r="F50" s="111">
        <f t="shared" ref="F50:H56" si="5">$D50*E50*100</f>
        <v>0</v>
      </c>
      <c r="G50" s="110"/>
      <c r="H50" s="111">
        <f t="shared" si="5"/>
        <v>0</v>
      </c>
      <c r="I50" s="110"/>
      <c r="J50" s="111">
        <f t="shared" ref="J50:J56" si="6">$D50*I50*100</f>
        <v>0</v>
      </c>
      <c r="K50" s="110"/>
      <c r="L50" s="111">
        <f t="shared" ref="L50:L56" si="7">$D50*K50*100</f>
        <v>0</v>
      </c>
      <c r="M50" s="110"/>
      <c r="N50" s="112">
        <f t="shared" ref="N50:N56" si="8">$D50*M50*100</f>
        <v>0</v>
      </c>
      <c r="P50" s="113" t="str">
        <f t="shared" si="0"/>
        <v>- Qualifications</v>
      </c>
    </row>
    <row r="51" spans="1:16" ht="10">
      <c r="A51" s="134" t="s">
        <v>315</v>
      </c>
      <c r="B51" s="381" t="s">
        <v>298</v>
      </c>
      <c r="C51" s="382"/>
      <c r="D51" s="109">
        <v>0.02</v>
      </c>
      <c r="E51" s="110"/>
      <c r="F51" s="111">
        <f t="shared" si="5"/>
        <v>0</v>
      </c>
      <c r="G51" s="110"/>
      <c r="H51" s="111">
        <f t="shared" si="5"/>
        <v>0</v>
      </c>
      <c r="I51" s="110"/>
      <c r="J51" s="111">
        <f t="shared" si="6"/>
        <v>0</v>
      </c>
      <c r="K51" s="110"/>
      <c r="L51" s="111">
        <f t="shared" si="7"/>
        <v>0</v>
      </c>
      <c r="M51" s="110"/>
      <c r="N51" s="112">
        <f t="shared" si="8"/>
        <v>0</v>
      </c>
      <c r="P51" s="113" t="str">
        <f t="shared" si="0"/>
        <v>- Language</v>
      </c>
    </row>
    <row r="52" spans="1:16" ht="14.5">
      <c r="A52" s="108" t="s">
        <v>316</v>
      </c>
      <c r="B52" s="373" t="s">
        <v>300</v>
      </c>
      <c r="C52" s="374"/>
      <c r="D52" s="135">
        <v>0.02</v>
      </c>
      <c r="E52" s="110"/>
      <c r="F52" s="111">
        <f t="shared" si="5"/>
        <v>0</v>
      </c>
      <c r="G52" s="110"/>
      <c r="H52" s="111">
        <f t="shared" si="5"/>
        <v>0</v>
      </c>
      <c r="I52" s="110"/>
      <c r="J52" s="111">
        <f t="shared" si="6"/>
        <v>0</v>
      </c>
      <c r="K52" s="110"/>
      <c r="L52" s="111">
        <f t="shared" si="7"/>
        <v>0</v>
      </c>
      <c r="M52" s="110"/>
      <c r="N52" s="112">
        <f t="shared" si="8"/>
        <v>0</v>
      </c>
      <c r="P52" s="113" t="str">
        <f t="shared" si="0"/>
        <v>- General professional experience</v>
      </c>
    </row>
    <row r="53" spans="1:16" ht="10">
      <c r="A53" s="134" t="s">
        <v>317</v>
      </c>
      <c r="B53" s="373" t="s">
        <v>302</v>
      </c>
      <c r="C53" s="374"/>
      <c r="D53" s="109">
        <v>0</v>
      </c>
      <c r="E53" s="110"/>
      <c r="F53" s="111">
        <f t="shared" si="5"/>
        <v>0</v>
      </c>
      <c r="G53" s="110"/>
      <c r="H53" s="111">
        <f t="shared" si="5"/>
        <v>0</v>
      </c>
      <c r="I53" s="110"/>
      <c r="J53" s="111">
        <f t="shared" si="6"/>
        <v>0</v>
      </c>
      <c r="K53" s="110"/>
      <c r="L53" s="111">
        <f t="shared" si="7"/>
        <v>0</v>
      </c>
      <c r="M53" s="110"/>
      <c r="N53" s="112">
        <f t="shared" si="8"/>
        <v>0</v>
      </c>
      <c r="P53" s="113" t="str">
        <f t="shared" si="0"/>
        <v>- Specific professional experience</v>
      </c>
    </row>
    <row r="54" spans="1:16" ht="11.25" customHeight="1">
      <c r="A54" s="134" t="s">
        <v>318</v>
      </c>
      <c r="B54" s="381" t="s">
        <v>304</v>
      </c>
      <c r="C54" s="382"/>
      <c r="D54" s="109">
        <v>0</v>
      </c>
      <c r="E54" s="110"/>
      <c r="F54" s="111">
        <f t="shared" si="5"/>
        <v>0</v>
      </c>
      <c r="G54" s="110"/>
      <c r="H54" s="111">
        <f t="shared" si="5"/>
        <v>0</v>
      </c>
      <c r="I54" s="110"/>
      <c r="J54" s="111">
        <f t="shared" si="6"/>
        <v>0</v>
      </c>
      <c r="K54" s="110"/>
      <c r="L54" s="111">
        <f t="shared" si="7"/>
        <v>0</v>
      </c>
      <c r="M54" s="110"/>
      <c r="N54" s="112">
        <f t="shared" si="8"/>
        <v>0</v>
      </c>
      <c r="P54" s="113" t="str">
        <f t="shared" si="0"/>
        <v>- Leadership/management experience</v>
      </c>
    </row>
    <row r="55" spans="1:16" ht="10">
      <c r="A55" s="134" t="s">
        <v>319</v>
      </c>
      <c r="B55" s="373" t="s">
        <v>306</v>
      </c>
      <c r="C55" s="374"/>
      <c r="D55" s="109">
        <v>0</v>
      </c>
      <c r="E55" s="110"/>
      <c r="F55" s="111">
        <f t="shared" si="5"/>
        <v>0</v>
      </c>
      <c r="G55" s="110"/>
      <c r="H55" s="111">
        <f t="shared" si="5"/>
        <v>0</v>
      </c>
      <c r="I55" s="110"/>
      <c r="J55" s="111">
        <f t="shared" si="6"/>
        <v>0</v>
      </c>
      <c r="K55" s="110"/>
      <c r="L55" s="111">
        <f t="shared" si="7"/>
        <v>0</v>
      </c>
      <c r="M55" s="110"/>
      <c r="N55" s="112">
        <f t="shared" si="8"/>
        <v>0</v>
      </c>
      <c r="P55" s="113" t="str">
        <f t="shared" si="0"/>
        <v>- Regional experience</v>
      </c>
    </row>
    <row r="56" spans="1:16" ht="10">
      <c r="A56" s="134" t="s">
        <v>320</v>
      </c>
      <c r="B56" s="381" t="s">
        <v>308</v>
      </c>
      <c r="C56" s="382"/>
      <c r="D56" s="109">
        <v>0</v>
      </c>
      <c r="E56" s="110"/>
      <c r="F56" s="111">
        <f t="shared" si="5"/>
        <v>0</v>
      </c>
      <c r="G56" s="110"/>
      <c r="H56" s="111">
        <f t="shared" si="5"/>
        <v>0</v>
      </c>
      <c r="I56" s="110"/>
      <c r="J56" s="111">
        <f t="shared" si="6"/>
        <v>0</v>
      </c>
      <c r="K56" s="110"/>
      <c r="L56" s="111">
        <f t="shared" si="7"/>
        <v>0</v>
      </c>
      <c r="M56" s="110"/>
      <c r="N56" s="112">
        <f t="shared" si="8"/>
        <v>0</v>
      </c>
      <c r="P56" s="113" t="str">
        <f t="shared" si="0"/>
        <v>- Development cooperation experience</v>
      </c>
    </row>
    <row r="57" spans="1:16" ht="14.5">
      <c r="A57" s="134" t="s">
        <v>321</v>
      </c>
      <c r="B57" s="375" t="s">
        <v>310</v>
      </c>
      <c r="C57" s="376"/>
      <c r="D57" s="135">
        <v>0</v>
      </c>
      <c r="E57" s="110"/>
      <c r="F57" s="117">
        <f>$D57*E57*100</f>
        <v>0</v>
      </c>
      <c r="G57" s="110"/>
      <c r="H57" s="117">
        <f>$D57*G57*100</f>
        <v>0</v>
      </c>
      <c r="I57" s="110"/>
      <c r="J57" s="117">
        <f>$D57*I57*100</f>
        <v>0</v>
      </c>
      <c r="K57" s="110"/>
      <c r="L57" s="117">
        <f>$D57*K57*100</f>
        <v>0</v>
      </c>
      <c r="M57" s="110"/>
      <c r="N57" s="118">
        <f>$D57*M57*100</f>
        <v>0</v>
      </c>
      <c r="P57" s="113" t="str">
        <f t="shared" si="0"/>
        <v>- Other</v>
      </c>
    </row>
    <row r="58" spans="1:16" ht="11.25" customHeight="1" outlineLevel="1">
      <c r="A58" s="369" t="s">
        <v>322</v>
      </c>
      <c r="B58" s="369"/>
      <c r="C58" s="370"/>
      <c r="D58" s="119">
        <f>SUM(D50:D57)</f>
        <v>0.06</v>
      </c>
      <c r="E58" s="120"/>
      <c r="F58" s="121">
        <f>SUM(F50:F57)</f>
        <v>0</v>
      </c>
      <c r="G58" s="120"/>
      <c r="H58" s="121">
        <f>SUM(H50:H57)</f>
        <v>0</v>
      </c>
      <c r="I58" s="120"/>
      <c r="J58" s="121">
        <f>SUM(J50:J57)</f>
        <v>0</v>
      </c>
      <c r="K58" s="120"/>
      <c r="L58" s="121">
        <f>SUM(L50:L57)</f>
        <v>0</v>
      </c>
      <c r="M58" s="120"/>
      <c r="N58" s="122">
        <f>SUM(N50:N57)</f>
        <v>0</v>
      </c>
      <c r="P58" s="101" t="str">
        <f t="shared" si="0"/>
        <v>Interim total 2.2</v>
      </c>
    </row>
    <row r="59" spans="1:16" ht="11.25" customHeight="1">
      <c r="A59" s="102" t="s">
        <v>323</v>
      </c>
      <c r="B59" s="377" t="s">
        <v>324</v>
      </c>
      <c r="C59" s="378"/>
      <c r="D59" s="132"/>
      <c r="E59" s="133"/>
      <c r="F59" s="123"/>
      <c r="G59" s="133"/>
      <c r="H59" s="123"/>
      <c r="I59" s="133"/>
      <c r="J59" s="123"/>
      <c r="K59" s="133"/>
      <c r="L59" s="123"/>
      <c r="M59" s="133"/>
      <c r="N59" s="124"/>
      <c r="P59" s="101" t="str">
        <f t="shared" si="0"/>
        <v>Expert 2 (in accordance with ToR provisions/criteria)</v>
      </c>
    </row>
    <row r="60" spans="1:16" ht="10">
      <c r="A60" s="134" t="s">
        <v>325</v>
      </c>
      <c r="B60" s="381" t="s">
        <v>296</v>
      </c>
      <c r="C60" s="382"/>
      <c r="D60" s="109">
        <v>0.02</v>
      </c>
      <c r="E60" s="110"/>
      <c r="F60" s="111">
        <f t="shared" ref="F60:H66" si="9">$D60*E60*100</f>
        <v>0</v>
      </c>
      <c r="G60" s="110"/>
      <c r="H60" s="111">
        <f t="shared" si="9"/>
        <v>0</v>
      </c>
      <c r="I60" s="110"/>
      <c r="J60" s="111">
        <f t="shared" ref="J60:J66" si="10">$D60*I60*100</f>
        <v>0</v>
      </c>
      <c r="K60" s="110"/>
      <c r="L60" s="111">
        <f t="shared" ref="L60:L66" si="11">$D60*K60*100</f>
        <v>0</v>
      </c>
      <c r="M60" s="110"/>
      <c r="N60" s="112">
        <f t="shared" ref="N60:N66" si="12">$D60*M60*100</f>
        <v>0</v>
      </c>
      <c r="P60" s="113" t="str">
        <f t="shared" si="0"/>
        <v>- Qualifications</v>
      </c>
    </row>
    <row r="61" spans="1:16" ht="10">
      <c r="A61" s="134" t="s">
        <v>326</v>
      </c>
      <c r="B61" s="381" t="s">
        <v>298</v>
      </c>
      <c r="C61" s="382"/>
      <c r="D61" s="109">
        <v>0.02</v>
      </c>
      <c r="E61" s="110"/>
      <c r="F61" s="111">
        <f t="shared" si="9"/>
        <v>0</v>
      </c>
      <c r="G61" s="110"/>
      <c r="H61" s="111">
        <f t="shared" si="9"/>
        <v>0</v>
      </c>
      <c r="I61" s="110"/>
      <c r="J61" s="111">
        <f t="shared" si="10"/>
        <v>0</v>
      </c>
      <c r="K61" s="110"/>
      <c r="L61" s="111">
        <f t="shared" si="11"/>
        <v>0</v>
      </c>
      <c r="M61" s="110"/>
      <c r="N61" s="112">
        <f t="shared" si="12"/>
        <v>0</v>
      </c>
      <c r="P61" s="113" t="str">
        <f t="shared" si="0"/>
        <v>- Language</v>
      </c>
    </row>
    <row r="62" spans="1:16" ht="14.5">
      <c r="A62" s="108" t="s">
        <v>327</v>
      </c>
      <c r="B62" s="373" t="s">
        <v>300</v>
      </c>
      <c r="C62" s="374"/>
      <c r="D62" s="135">
        <v>0.02</v>
      </c>
      <c r="E62" s="110"/>
      <c r="F62" s="111">
        <f t="shared" si="9"/>
        <v>0</v>
      </c>
      <c r="G62" s="110"/>
      <c r="H62" s="111">
        <f t="shared" si="9"/>
        <v>0</v>
      </c>
      <c r="I62" s="110"/>
      <c r="J62" s="111">
        <f t="shared" si="10"/>
        <v>0</v>
      </c>
      <c r="K62" s="110"/>
      <c r="L62" s="111">
        <f t="shared" si="11"/>
        <v>0</v>
      </c>
      <c r="M62" s="110"/>
      <c r="N62" s="112">
        <f t="shared" si="12"/>
        <v>0</v>
      </c>
      <c r="P62" s="113" t="str">
        <f t="shared" si="0"/>
        <v>- General professional experience</v>
      </c>
    </row>
    <row r="63" spans="1:16" ht="10">
      <c r="A63" s="134" t="s">
        <v>328</v>
      </c>
      <c r="B63" s="373" t="s">
        <v>302</v>
      </c>
      <c r="C63" s="374"/>
      <c r="D63" s="109">
        <v>0</v>
      </c>
      <c r="E63" s="110"/>
      <c r="F63" s="111">
        <f t="shared" si="9"/>
        <v>0</v>
      </c>
      <c r="G63" s="110"/>
      <c r="H63" s="111">
        <f t="shared" si="9"/>
        <v>0</v>
      </c>
      <c r="I63" s="110"/>
      <c r="J63" s="111">
        <f t="shared" si="10"/>
        <v>0</v>
      </c>
      <c r="K63" s="110"/>
      <c r="L63" s="111">
        <f t="shared" si="11"/>
        <v>0</v>
      </c>
      <c r="M63" s="110"/>
      <c r="N63" s="112">
        <f t="shared" si="12"/>
        <v>0</v>
      </c>
      <c r="P63" s="113" t="str">
        <f t="shared" si="0"/>
        <v>- Specific professional experience</v>
      </c>
    </row>
    <row r="64" spans="1:16" ht="11.25" customHeight="1">
      <c r="A64" s="134" t="s">
        <v>329</v>
      </c>
      <c r="B64" s="381" t="s">
        <v>304</v>
      </c>
      <c r="C64" s="382"/>
      <c r="D64" s="109">
        <v>0</v>
      </c>
      <c r="E64" s="110"/>
      <c r="F64" s="111">
        <f t="shared" si="9"/>
        <v>0</v>
      </c>
      <c r="G64" s="110"/>
      <c r="H64" s="111">
        <f t="shared" si="9"/>
        <v>0</v>
      </c>
      <c r="I64" s="110"/>
      <c r="J64" s="111">
        <f t="shared" si="10"/>
        <v>0</v>
      </c>
      <c r="K64" s="110"/>
      <c r="L64" s="111">
        <f t="shared" si="11"/>
        <v>0</v>
      </c>
      <c r="M64" s="110"/>
      <c r="N64" s="112">
        <f t="shared" si="12"/>
        <v>0</v>
      </c>
      <c r="P64" s="113" t="str">
        <f t="shared" si="0"/>
        <v>- Leadership/management experience</v>
      </c>
    </row>
    <row r="65" spans="1:16" ht="10">
      <c r="A65" s="134" t="s">
        <v>330</v>
      </c>
      <c r="B65" s="373" t="s">
        <v>306</v>
      </c>
      <c r="C65" s="374"/>
      <c r="D65" s="109">
        <v>0</v>
      </c>
      <c r="E65" s="110"/>
      <c r="F65" s="111">
        <f t="shared" si="9"/>
        <v>0</v>
      </c>
      <c r="G65" s="110"/>
      <c r="H65" s="111">
        <f t="shared" si="9"/>
        <v>0</v>
      </c>
      <c r="I65" s="110"/>
      <c r="J65" s="111">
        <f t="shared" si="10"/>
        <v>0</v>
      </c>
      <c r="K65" s="110"/>
      <c r="L65" s="111">
        <f t="shared" si="11"/>
        <v>0</v>
      </c>
      <c r="M65" s="110"/>
      <c r="N65" s="112">
        <f t="shared" si="12"/>
        <v>0</v>
      </c>
      <c r="P65" s="113" t="str">
        <f t="shared" si="0"/>
        <v>- Regional experience</v>
      </c>
    </row>
    <row r="66" spans="1:16" ht="10">
      <c r="A66" s="134" t="s">
        <v>331</v>
      </c>
      <c r="B66" s="381" t="s">
        <v>308</v>
      </c>
      <c r="C66" s="382"/>
      <c r="D66" s="109">
        <v>0</v>
      </c>
      <c r="E66" s="110"/>
      <c r="F66" s="111">
        <f t="shared" si="9"/>
        <v>0</v>
      </c>
      <c r="G66" s="110"/>
      <c r="H66" s="111">
        <f t="shared" si="9"/>
        <v>0</v>
      </c>
      <c r="I66" s="110"/>
      <c r="J66" s="111">
        <f t="shared" si="10"/>
        <v>0</v>
      </c>
      <c r="K66" s="110"/>
      <c r="L66" s="111">
        <f t="shared" si="11"/>
        <v>0</v>
      </c>
      <c r="M66" s="110"/>
      <c r="N66" s="112">
        <f t="shared" si="12"/>
        <v>0</v>
      </c>
      <c r="P66" s="113" t="str">
        <f t="shared" si="0"/>
        <v>- Development cooperation experience</v>
      </c>
    </row>
    <row r="67" spans="1:16" ht="14.5">
      <c r="A67" s="134" t="s">
        <v>332</v>
      </c>
      <c r="B67" s="375" t="s">
        <v>310</v>
      </c>
      <c r="C67" s="376"/>
      <c r="D67" s="135">
        <v>0</v>
      </c>
      <c r="E67" s="110"/>
      <c r="F67" s="117">
        <f>$D67*E67*100</f>
        <v>0</v>
      </c>
      <c r="G67" s="110"/>
      <c r="H67" s="117">
        <f>$D67*G67*100</f>
        <v>0</v>
      </c>
      <c r="I67" s="110"/>
      <c r="J67" s="117">
        <f>$D67*I67*100</f>
        <v>0</v>
      </c>
      <c r="K67" s="110"/>
      <c r="L67" s="117">
        <f>$D67*K67*100</f>
        <v>0</v>
      </c>
      <c r="M67" s="110"/>
      <c r="N67" s="118">
        <f>$D67*M67*100</f>
        <v>0</v>
      </c>
      <c r="P67" s="113" t="str">
        <f t="shared" si="0"/>
        <v>- Other</v>
      </c>
    </row>
    <row r="68" spans="1:16" ht="11.25" customHeight="1" outlineLevel="1">
      <c r="A68" s="369" t="s">
        <v>333</v>
      </c>
      <c r="B68" s="369"/>
      <c r="C68" s="370"/>
      <c r="D68" s="119">
        <f>SUM(D60:D67)</f>
        <v>0.06</v>
      </c>
      <c r="E68" s="120"/>
      <c r="F68" s="121">
        <f>SUM(F60:F67)</f>
        <v>0</v>
      </c>
      <c r="G68" s="120"/>
      <c r="H68" s="121">
        <f>SUM(H60:H67)</f>
        <v>0</v>
      </c>
      <c r="I68" s="120"/>
      <c r="J68" s="121">
        <f>SUM(J60:J67)</f>
        <v>0</v>
      </c>
      <c r="K68" s="120"/>
      <c r="L68" s="121">
        <f>SUM(L60:L67)</f>
        <v>0</v>
      </c>
      <c r="M68" s="120"/>
      <c r="N68" s="122">
        <f>SUM(N60:N67)</f>
        <v>0</v>
      </c>
      <c r="P68" s="101" t="str">
        <f t="shared" si="0"/>
        <v>Interim total 2.3</v>
      </c>
    </row>
    <row r="69" spans="1:16" ht="11.25" customHeight="1">
      <c r="A69" s="102" t="s">
        <v>334</v>
      </c>
      <c r="B69" s="377" t="s">
        <v>335</v>
      </c>
      <c r="C69" s="378"/>
      <c r="D69" s="132"/>
      <c r="E69" s="133"/>
      <c r="F69" s="123"/>
      <c r="G69" s="133"/>
      <c r="H69" s="123"/>
      <c r="I69" s="133"/>
      <c r="J69" s="123"/>
      <c r="K69" s="133"/>
      <c r="L69" s="123"/>
      <c r="M69" s="133"/>
      <c r="N69" s="124"/>
      <c r="P69" s="101" t="str">
        <f t="shared" si="0"/>
        <v>Expert 3 (in accordance with ToR provisions/criteria)</v>
      </c>
    </row>
    <row r="70" spans="1:16" ht="10">
      <c r="A70" s="134" t="s">
        <v>336</v>
      </c>
      <c r="B70" s="381" t="s">
        <v>296</v>
      </c>
      <c r="C70" s="382"/>
      <c r="D70" s="109">
        <v>0</v>
      </c>
      <c r="E70" s="110"/>
      <c r="F70" s="111">
        <f t="shared" ref="F70:H76" si="13">$D70*E70*100</f>
        <v>0</v>
      </c>
      <c r="G70" s="110"/>
      <c r="H70" s="111">
        <f t="shared" si="13"/>
        <v>0</v>
      </c>
      <c r="I70" s="110"/>
      <c r="J70" s="111">
        <f t="shared" ref="J70:J76" si="14">$D70*I70*100</f>
        <v>0</v>
      </c>
      <c r="K70" s="110"/>
      <c r="L70" s="111">
        <f t="shared" ref="L70:L76" si="15">$D70*K70*100</f>
        <v>0</v>
      </c>
      <c r="M70" s="110"/>
      <c r="N70" s="112">
        <f t="shared" ref="N70:N76" si="16">$D70*M70*100</f>
        <v>0</v>
      </c>
      <c r="P70" s="113" t="str">
        <f t="shared" si="0"/>
        <v>- Qualifications</v>
      </c>
    </row>
    <row r="71" spans="1:16" ht="10">
      <c r="A71" s="134" t="s">
        <v>337</v>
      </c>
      <c r="B71" s="381" t="s">
        <v>298</v>
      </c>
      <c r="C71" s="382"/>
      <c r="D71" s="109">
        <v>0</v>
      </c>
      <c r="E71" s="110"/>
      <c r="F71" s="111">
        <f t="shared" si="13"/>
        <v>0</v>
      </c>
      <c r="G71" s="110"/>
      <c r="H71" s="111">
        <f t="shared" si="13"/>
        <v>0</v>
      </c>
      <c r="I71" s="110"/>
      <c r="J71" s="111">
        <f t="shared" si="14"/>
        <v>0</v>
      </c>
      <c r="K71" s="110"/>
      <c r="L71" s="111">
        <f t="shared" si="15"/>
        <v>0</v>
      </c>
      <c r="M71" s="110"/>
      <c r="N71" s="112">
        <f t="shared" si="16"/>
        <v>0</v>
      </c>
      <c r="P71" s="113" t="str">
        <f t="shared" si="0"/>
        <v>- Language</v>
      </c>
    </row>
    <row r="72" spans="1:16" ht="14.5">
      <c r="A72" s="134" t="s">
        <v>338</v>
      </c>
      <c r="B72" s="373" t="s">
        <v>300</v>
      </c>
      <c r="C72" s="374"/>
      <c r="D72" s="135">
        <v>0</v>
      </c>
      <c r="E72" s="110"/>
      <c r="F72" s="111">
        <f t="shared" si="13"/>
        <v>0</v>
      </c>
      <c r="G72" s="110"/>
      <c r="H72" s="111">
        <f t="shared" si="13"/>
        <v>0</v>
      </c>
      <c r="I72" s="110"/>
      <c r="J72" s="111">
        <f t="shared" si="14"/>
        <v>0</v>
      </c>
      <c r="K72" s="110"/>
      <c r="L72" s="111">
        <f t="shared" si="15"/>
        <v>0</v>
      </c>
      <c r="M72" s="110"/>
      <c r="N72" s="112">
        <f t="shared" si="16"/>
        <v>0</v>
      </c>
      <c r="P72" s="113" t="str">
        <f t="shared" si="0"/>
        <v>- General professional experience</v>
      </c>
    </row>
    <row r="73" spans="1:16" ht="10">
      <c r="A73" s="134" t="s">
        <v>339</v>
      </c>
      <c r="B73" s="373" t="s">
        <v>302</v>
      </c>
      <c r="C73" s="374"/>
      <c r="D73" s="109">
        <v>0</v>
      </c>
      <c r="E73" s="110"/>
      <c r="F73" s="111">
        <f t="shared" si="13"/>
        <v>0</v>
      </c>
      <c r="G73" s="110"/>
      <c r="H73" s="111">
        <f t="shared" si="13"/>
        <v>0</v>
      </c>
      <c r="I73" s="110"/>
      <c r="J73" s="111">
        <f t="shared" si="14"/>
        <v>0</v>
      </c>
      <c r="K73" s="110"/>
      <c r="L73" s="111">
        <f t="shared" si="15"/>
        <v>0</v>
      </c>
      <c r="M73" s="110"/>
      <c r="N73" s="112">
        <f t="shared" si="16"/>
        <v>0</v>
      </c>
      <c r="P73" s="113" t="str">
        <f t="shared" si="0"/>
        <v>- Specific professional experience</v>
      </c>
    </row>
    <row r="74" spans="1:16" ht="11.25" customHeight="1">
      <c r="A74" s="134" t="s">
        <v>340</v>
      </c>
      <c r="B74" s="381" t="s">
        <v>304</v>
      </c>
      <c r="C74" s="382"/>
      <c r="D74" s="109">
        <v>0</v>
      </c>
      <c r="E74" s="110"/>
      <c r="F74" s="111">
        <f t="shared" si="13"/>
        <v>0</v>
      </c>
      <c r="G74" s="110"/>
      <c r="H74" s="111">
        <f t="shared" si="13"/>
        <v>0</v>
      </c>
      <c r="I74" s="110"/>
      <c r="J74" s="111">
        <f t="shared" si="14"/>
        <v>0</v>
      </c>
      <c r="K74" s="110"/>
      <c r="L74" s="111">
        <f t="shared" si="15"/>
        <v>0</v>
      </c>
      <c r="M74" s="110"/>
      <c r="N74" s="112">
        <f t="shared" si="16"/>
        <v>0</v>
      </c>
      <c r="P74" s="113" t="str">
        <f t="shared" si="0"/>
        <v>- Leadership/management experience</v>
      </c>
    </row>
    <row r="75" spans="1:16" ht="10">
      <c r="A75" s="134" t="s">
        <v>341</v>
      </c>
      <c r="B75" s="373" t="s">
        <v>306</v>
      </c>
      <c r="C75" s="374"/>
      <c r="D75" s="109">
        <v>0</v>
      </c>
      <c r="E75" s="110"/>
      <c r="F75" s="111">
        <f t="shared" si="13"/>
        <v>0</v>
      </c>
      <c r="G75" s="110"/>
      <c r="H75" s="111">
        <f t="shared" si="13"/>
        <v>0</v>
      </c>
      <c r="I75" s="110"/>
      <c r="J75" s="111">
        <f t="shared" si="14"/>
        <v>0</v>
      </c>
      <c r="K75" s="110"/>
      <c r="L75" s="111">
        <f t="shared" si="15"/>
        <v>0</v>
      </c>
      <c r="M75" s="110"/>
      <c r="N75" s="112">
        <f t="shared" si="16"/>
        <v>0</v>
      </c>
      <c r="P75" s="113" t="str">
        <f t="shared" ref="P75:P115" si="17">IF(ISBLANK(B75),A75,B75)</f>
        <v>- Regional experience</v>
      </c>
    </row>
    <row r="76" spans="1:16" ht="10">
      <c r="A76" s="134" t="s">
        <v>342</v>
      </c>
      <c r="B76" s="381" t="s">
        <v>308</v>
      </c>
      <c r="C76" s="382"/>
      <c r="D76" s="109">
        <v>0</v>
      </c>
      <c r="E76" s="110"/>
      <c r="F76" s="111">
        <f t="shared" si="13"/>
        <v>0</v>
      </c>
      <c r="G76" s="110"/>
      <c r="H76" s="111">
        <f t="shared" si="13"/>
        <v>0</v>
      </c>
      <c r="I76" s="110"/>
      <c r="J76" s="111">
        <f t="shared" si="14"/>
        <v>0</v>
      </c>
      <c r="K76" s="110"/>
      <c r="L76" s="111">
        <f t="shared" si="15"/>
        <v>0</v>
      </c>
      <c r="M76" s="110"/>
      <c r="N76" s="112">
        <f t="shared" si="16"/>
        <v>0</v>
      </c>
      <c r="P76" s="113" t="str">
        <f t="shared" si="17"/>
        <v>- Development cooperation experience</v>
      </c>
    </row>
    <row r="77" spans="1:16" ht="14.5">
      <c r="A77" s="134" t="s">
        <v>343</v>
      </c>
      <c r="B77" s="375" t="s">
        <v>310</v>
      </c>
      <c r="C77" s="376"/>
      <c r="D77" s="135">
        <v>0</v>
      </c>
      <c r="E77" s="110"/>
      <c r="F77" s="117">
        <f>$D77*E77*100</f>
        <v>0</v>
      </c>
      <c r="G77" s="110"/>
      <c r="H77" s="117">
        <f>$D77*G77*100</f>
        <v>0</v>
      </c>
      <c r="I77" s="110"/>
      <c r="J77" s="117">
        <f>$D77*I77*100</f>
        <v>0</v>
      </c>
      <c r="K77" s="110"/>
      <c r="L77" s="117">
        <f>$D77*K77*100</f>
        <v>0</v>
      </c>
      <c r="M77" s="110"/>
      <c r="N77" s="118">
        <f>$D77*M77*100</f>
        <v>0</v>
      </c>
      <c r="P77" s="113" t="str">
        <f t="shared" si="17"/>
        <v>- Other</v>
      </c>
    </row>
    <row r="78" spans="1:16" ht="11.25" customHeight="1" outlineLevel="1">
      <c r="A78" s="369" t="s">
        <v>344</v>
      </c>
      <c r="B78" s="369"/>
      <c r="C78" s="370"/>
      <c r="D78" s="119">
        <f>SUM(D70:D77)</f>
        <v>0</v>
      </c>
      <c r="E78" s="120"/>
      <c r="F78" s="121">
        <f>SUM(F70:F77)</f>
        <v>0</v>
      </c>
      <c r="G78" s="120"/>
      <c r="H78" s="121">
        <f>SUM(H70:H77)</f>
        <v>0</v>
      </c>
      <c r="I78" s="120"/>
      <c r="J78" s="121">
        <f>SUM(J70:J77)</f>
        <v>0</v>
      </c>
      <c r="K78" s="120"/>
      <c r="L78" s="121">
        <f>SUM(L70:L77)</f>
        <v>0</v>
      </c>
      <c r="M78" s="120"/>
      <c r="N78" s="122">
        <f>SUM(N70:N77)</f>
        <v>0</v>
      </c>
      <c r="P78" s="101" t="str">
        <f t="shared" si="17"/>
        <v>Interim total 2.4</v>
      </c>
    </row>
    <row r="79" spans="1:16" ht="11.25" customHeight="1">
      <c r="A79" s="102" t="s">
        <v>345</v>
      </c>
      <c r="B79" s="377" t="s">
        <v>346</v>
      </c>
      <c r="C79" s="378"/>
      <c r="D79" s="132"/>
      <c r="E79" s="133"/>
      <c r="F79" s="123"/>
      <c r="G79" s="133"/>
      <c r="H79" s="123"/>
      <c r="I79" s="133"/>
      <c r="J79" s="123"/>
      <c r="K79" s="133"/>
      <c r="L79" s="123"/>
      <c r="M79" s="133"/>
      <c r="N79" s="124"/>
      <c r="P79" s="101" t="str">
        <f t="shared" si="17"/>
        <v>Expert 4 (in accordance with ToR provisions/criteria)</v>
      </c>
    </row>
    <row r="80" spans="1:16" ht="10">
      <c r="A80" s="134" t="s">
        <v>347</v>
      </c>
      <c r="B80" s="381" t="s">
        <v>296</v>
      </c>
      <c r="C80" s="382"/>
      <c r="D80" s="109">
        <v>0</v>
      </c>
      <c r="E80" s="110"/>
      <c r="F80" s="111">
        <f t="shared" ref="F80:H86" si="18">$D80*E80*100</f>
        <v>0</v>
      </c>
      <c r="G80" s="110"/>
      <c r="H80" s="111">
        <f t="shared" si="18"/>
        <v>0</v>
      </c>
      <c r="I80" s="110"/>
      <c r="J80" s="111">
        <f t="shared" ref="J80:J86" si="19">$D80*I80*100</f>
        <v>0</v>
      </c>
      <c r="K80" s="110"/>
      <c r="L80" s="111">
        <f t="shared" ref="L80:L86" si="20">$D80*K80*100</f>
        <v>0</v>
      </c>
      <c r="M80" s="110"/>
      <c r="N80" s="112">
        <f t="shared" ref="N80:N86" si="21">$D80*M80*100</f>
        <v>0</v>
      </c>
      <c r="P80" s="113" t="str">
        <f t="shared" si="17"/>
        <v>- Qualifications</v>
      </c>
    </row>
    <row r="81" spans="1:16" ht="10">
      <c r="A81" s="134" t="s">
        <v>348</v>
      </c>
      <c r="B81" s="381" t="s">
        <v>298</v>
      </c>
      <c r="C81" s="382"/>
      <c r="D81" s="109">
        <v>0</v>
      </c>
      <c r="E81" s="110"/>
      <c r="F81" s="111">
        <f t="shared" si="18"/>
        <v>0</v>
      </c>
      <c r="G81" s="110"/>
      <c r="H81" s="111">
        <f t="shared" si="18"/>
        <v>0</v>
      </c>
      <c r="I81" s="110"/>
      <c r="J81" s="111">
        <f t="shared" si="19"/>
        <v>0</v>
      </c>
      <c r="K81" s="110"/>
      <c r="L81" s="111">
        <f t="shared" si="20"/>
        <v>0</v>
      </c>
      <c r="M81" s="110"/>
      <c r="N81" s="112">
        <f t="shared" si="21"/>
        <v>0</v>
      </c>
      <c r="P81" s="113" t="str">
        <f t="shared" si="17"/>
        <v>- Language</v>
      </c>
    </row>
    <row r="82" spans="1:16" ht="14.5">
      <c r="A82" s="134" t="s">
        <v>349</v>
      </c>
      <c r="B82" s="373" t="s">
        <v>300</v>
      </c>
      <c r="C82" s="374"/>
      <c r="D82" s="135">
        <v>0</v>
      </c>
      <c r="E82" s="110"/>
      <c r="F82" s="111">
        <f t="shared" si="18"/>
        <v>0</v>
      </c>
      <c r="G82" s="110"/>
      <c r="H82" s="111">
        <f t="shared" si="18"/>
        <v>0</v>
      </c>
      <c r="I82" s="110"/>
      <c r="J82" s="111">
        <f t="shared" si="19"/>
        <v>0</v>
      </c>
      <c r="K82" s="110"/>
      <c r="L82" s="111">
        <f t="shared" si="20"/>
        <v>0</v>
      </c>
      <c r="M82" s="110"/>
      <c r="N82" s="112">
        <f t="shared" si="21"/>
        <v>0</v>
      </c>
      <c r="P82" s="113" t="str">
        <f t="shared" si="17"/>
        <v>- General professional experience</v>
      </c>
    </row>
    <row r="83" spans="1:16" ht="10">
      <c r="A83" s="134" t="s">
        <v>350</v>
      </c>
      <c r="B83" s="373" t="s">
        <v>302</v>
      </c>
      <c r="C83" s="374"/>
      <c r="D83" s="109">
        <v>0</v>
      </c>
      <c r="E83" s="110"/>
      <c r="F83" s="111">
        <f t="shared" si="18"/>
        <v>0</v>
      </c>
      <c r="G83" s="110"/>
      <c r="H83" s="111">
        <f t="shared" si="18"/>
        <v>0</v>
      </c>
      <c r="I83" s="110"/>
      <c r="J83" s="111">
        <f t="shared" si="19"/>
        <v>0</v>
      </c>
      <c r="K83" s="110"/>
      <c r="L83" s="111">
        <f t="shared" si="20"/>
        <v>0</v>
      </c>
      <c r="M83" s="110"/>
      <c r="N83" s="112">
        <f t="shared" si="21"/>
        <v>0</v>
      </c>
      <c r="P83" s="113" t="str">
        <f t="shared" si="17"/>
        <v>- Specific professional experience</v>
      </c>
    </row>
    <row r="84" spans="1:16" ht="11.25" customHeight="1">
      <c r="A84" s="134" t="s">
        <v>351</v>
      </c>
      <c r="B84" s="381" t="s">
        <v>304</v>
      </c>
      <c r="C84" s="382"/>
      <c r="D84" s="109">
        <v>0</v>
      </c>
      <c r="E84" s="110"/>
      <c r="F84" s="111">
        <f t="shared" si="18"/>
        <v>0</v>
      </c>
      <c r="G84" s="110"/>
      <c r="H84" s="111">
        <f t="shared" si="18"/>
        <v>0</v>
      </c>
      <c r="I84" s="110"/>
      <c r="J84" s="111">
        <f t="shared" si="19"/>
        <v>0</v>
      </c>
      <c r="K84" s="110"/>
      <c r="L84" s="111">
        <f t="shared" si="20"/>
        <v>0</v>
      </c>
      <c r="M84" s="110"/>
      <c r="N84" s="112">
        <f t="shared" si="21"/>
        <v>0</v>
      </c>
      <c r="P84" s="113" t="str">
        <f t="shared" si="17"/>
        <v>- Leadership/management experience</v>
      </c>
    </row>
    <row r="85" spans="1:16" ht="10">
      <c r="A85" s="134" t="s">
        <v>352</v>
      </c>
      <c r="B85" s="373" t="s">
        <v>306</v>
      </c>
      <c r="C85" s="374"/>
      <c r="D85" s="109">
        <v>0</v>
      </c>
      <c r="E85" s="110"/>
      <c r="F85" s="111">
        <f t="shared" si="18"/>
        <v>0</v>
      </c>
      <c r="G85" s="110"/>
      <c r="H85" s="111">
        <f t="shared" si="18"/>
        <v>0</v>
      </c>
      <c r="I85" s="110"/>
      <c r="J85" s="111">
        <f t="shared" si="19"/>
        <v>0</v>
      </c>
      <c r="K85" s="110"/>
      <c r="L85" s="111">
        <f t="shared" si="20"/>
        <v>0</v>
      </c>
      <c r="M85" s="110"/>
      <c r="N85" s="112">
        <f t="shared" si="21"/>
        <v>0</v>
      </c>
      <c r="P85" s="113" t="str">
        <f t="shared" si="17"/>
        <v>- Regional experience</v>
      </c>
    </row>
    <row r="86" spans="1:16" ht="10">
      <c r="A86" s="134" t="s">
        <v>353</v>
      </c>
      <c r="B86" s="381" t="s">
        <v>308</v>
      </c>
      <c r="C86" s="382"/>
      <c r="D86" s="109">
        <v>0</v>
      </c>
      <c r="E86" s="110"/>
      <c r="F86" s="111">
        <f t="shared" si="18"/>
        <v>0</v>
      </c>
      <c r="G86" s="110"/>
      <c r="H86" s="111">
        <f t="shared" si="18"/>
        <v>0</v>
      </c>
      <c r="I86" s="110"/>
      <c r="J86" s="111">
        <f t="shared" si="19"/>
        <v>0</v>
      </c>
      <c r="K86" s="110"/>
      <c r="L86" s="111">
        <f t="shared" si="20"/>
        <v>0</v>
      </c>
      <c r="M86" s="110"/>
      <c r="N86" s="112">
        <f t="shared" si="21"/>
        <v>0</v>
      </c>
      <c r="P86" s="113" t="str">
        <f t="shared" si="17"/>
        <v>- Development cooperation experience</v>
      </c>
    </row>
    <row r="87" spans="1:16" ht="14.5">
      <c r="A87" s="134" t="s">
        <v>354</v>
      </c>
      <c r="B87" s="375" t="s">
        <v>310</v>
      </c>
      <c r="C87" s="376"/>
      <c r="D87" s="135">
        <v>0</v>
      </c>
      <c r="E87" s="110"/>
      <c r="F87" s="117">
        <f>$D87*E87*100</f>
        <v>0</v>
      </c>
      <c r="G87" s="110"/>
      <c r="H87" s="117">
        <f>$D87*G87*100</f>
        <v>0</v>
      </c>
      <c r="I87" s="110"/>
      <c r="J87" s="117">
        <f>$D87*I87*100</f>
        <v>0</v>
      </c>
      <c r="K87" s="110"/>
      <c r="L87" s="117">
        <f>$D87*K87*100</f>
        <v>0</v>
      </c>
      <c r="M87" s="110"/>
      <c r="N87" s="118">
        <f>$D87*M87*100</f>
        <v>0</v>
      </c>
      <c r="P87" s="113" t="str">
        <f t="shared" si="17"/>
        <v>- Other</v>
      </c>
    </row>
    <row r="88" spans="1:16" ht="11.25" customHeight="1" outlineLevel="1">
      <c r="A88" s="369" t="s">
        <v>355</v>
      </c>
      <c r="B88" s="369"/>
      <c r="C88" s="370"/>
      <c r="D88" s="119">
        <f>SUM(D80:D87)</f>
        <v>0</v>
      </c>
      <c r="E88" s="120"/>
      <c r="F88" s="121">
        <f>SUM(F80:F87)</f>
        <v>0</v>
      </c>
      <c r="G88" s="120"/>
      <c r="H88" s="121">
        <f>SUM(H80:H87)</f>
        <v>0</v>
      </c>
      <c r="I88" s="120"/>
      <c r="J88" s="121">
        <f>SUM(J80:J87)</f>
        <v>0</v>
      </c>
      <c r="K88" s="120"/>
      <c r="L88" s="121">
        <f>SUM(L80:L87)</f>
        <v>0</v>
      </c>
      <c r="M88" s="120"/>
      <c r="N88" s="122">
        <f>SUM(N80:N87)</f>
        <v>0</v>
      </c>
      <c r="P88" s="101" t="str">
        <f t="shared" si="17"/>
        <v>Interim total 2.5</v>
      </c>
    </row>
    <row r="89" spans="1:16" ht="11.25" customHeight="1">
      <c r="A89" s="102" t="s">
        <v>356</v>
      </c>
      <c r="B89" s="377" t="s">
        <v>357</v>
      </c>
      <c r="C89" s="378"/>
      <c r="D89" s="132"/>
      <c r="E89" s="133"/>
      <c r="F89" s="123"/>
      <c r="G89" s="133"/>
      <c r="H89" s="123"/>
      <c r="I89" s="133"/>
      <c r="J89" s="123"/>
      <c r="K89" s="133"/>
      <c r="L89" s="123"/>
      <c r="M89" s="133"/>
      <c r="N89" s="124"/>
      <c r="P89" s="101" t="str">
        <f t="shared" si="17"/>
        <v>Short-term expert pool 1 (in accordance with ToR provisions/criteria)</v>
      </c>
    </row>
    <row r="90" spans="1:16" ht="10">
      <c r="A90" s="134" t="s">
        <v>358</v>
      </c>
      <c r="B90" s="381" t="s">
        <v>296</v>
      </c>
      <c r="C90" s="382"/>
      <c r="D90" s="109">
        <v>0.02</v>
      </c>
      <c r="E90" s="110"/>
      <c r="F90" s="111">
        <f t="shared" ref="F90:H95" si="22">$D90*E90*100</f>
        <v>0</v>
      </c>
      <c r="G90" s="110"/>
      <c r="H90" s="111">
        <f t="shared" si="22"/>
        <v>0</v>
      </c>
      <c r="I90" s="110"/>
      <c r="J90" s="111">
        <f t="shared" ref="J90:J95" si="23">$D90*I90*100</f>
        <v>0</v>
      </c>
      <c r="K90" s="110"/>
      <c r="L90" s="111">
        <f t="shared" ref="L90:L95" si="24">$D90*K90*100</f>
        <v>0</v>
      </c>
      <c r="M90" s="110"/>
      <c r="N90" s="112">
        <f t="shared" ref="N90:N95" si="25">$D90*M90*100</f>
        <v>0</v>
      </c>
      <c r="P90" s="113" t="str">
        <f t="shared" si="17"/>
        <v>- Qualifications</v>
      </c>
    </row>
    <row r="91" spans="1:16" ht="10">
      <c r="A91" s="134" t="s">
        <v>359</v>
      </c>
      <c r="B91" s="381" t="s">
        <v>298</v>
      </c>
      <c r="C91" s="382"/>
      <c r="D91" s="109">
        <v>0.02</v>
      </c>
      <c r="E91" s="110"/>
      <c r="F91" s="111">
        <f t="shared" si="22"/>
        <v>0</v>
      </c>
      <c r="G91" s="110"/>
      <c r="H91" s="111">
        <f t="shared" si="22"/>
        <v>0</v>
      </c>
      <c r="I91" s="110"/>
      <c r="J91" s="111">
        <f t="shared" si="23"/>
        <v>0</v>
      </c>
      <c r="K91" s="110"/>
      <c r="L91" s="111">
        <f t="shared" si="24"/>
        <v>0</v>
      </c>
      <c r="M91" s="110"/>
      <c r="N91" s="112">
        <f t="shared" si="25"/>
        <v>0</v>
      </c>
      <c r="P91" s="113" t="str">
        <f t="shared" si="17"/>
        <v>- Language</v>
      </c>
    </row>
    <row r="92" spans="1:16" ht="10">
      <c r="A92" s="134" t="s">
        <v>360</v>
      </c>
      <c r="B92" s="373" t="s">
        <v>300</v>
      </c>
      <c r="C92" s="374"/>
      <c r="D92" s="109">
        <v>0.02</v>
      </c>
      <c r="E92" s="110"/>
      <c r="F92" s="111">
        <f t="shared" si="22"/>
        <v>0</v>
      </c>
      <c r="G92" s="110"/>
      <c r="H92" s="111">
        <f t="shared" si="22"/>
        <v>0</v>
      </c>
      <c r="I92" s="110"/>
      <c r="J92" s="111">
        <f t="shared" si="23"/>
        <v>0</v>
      </c>
      <c r="K92" s="110"/>
      <c r="L92" s="111">
        <f t="shared" si="24"/>
        <v>0</v>
      </c>
      <c r="M92" s="110"/>
      <c r="N92" s="112">
        <f t="shared" si="25"/>
        <v>0</v>
      </c>
      <c r="P92" s="113" t="str">
        <f t="shared" si="17"/>
        <v>- General professional experience</v>
      </c>
    </row>
    <row r="93" spans="1:16" ht="10">
      <c r="A93" s="134" t="s">
        <v>361</v>
      </c>
      <c r="B93" s="373" t="s">
        <v>302</v>
      </c>
      <c r="C93" s="374"/>
      <c r="D93" s="109">
        <v>0</v>
      </c>
      <c r="E93" s="110"/>
      <c r="F93" s="111">
        <f t="shared" si="22"/>
        <v>0</v>
      </c>
      <c r="G93" s="110"/>
      <c r="H93" s="111">
        <f t="shared" si="22"/>
        <v>0</v>
      </c>
      <c r="I93" s="110"/>
      <c r="J93" s="111">
        <f t="shared" si="23"/>
        <v>0</v>
      </c>
      <c r="K93" s="110"/>
      <c r="L93" s="111">
        <f t="shared" si="24"/>
        <v>0</v>
      </c>
      <c r="M93" s="110"/>
      <c r="N93" s="112">
        <f t="shared" si="25"/>
        <v>0</v>
      </c>
      <c r="P93" s="113" t="str">
        <f t="shared" si="17"/>
        <v>- Specific professional experience</v>
      </c>
    </row>
    <row r="94" spans="1:16" ht="10">
      <c r="A94" s="134" t="s">
        <v>362</v>
      </c>
      <c r="B94" s="373" t="s">
        <v>306</v>
      </c>
      <c r="C94" s="374"/>
      <c r="D94" s="109">
        <v>0</v>
      </c>
      <c r="E94" s="110"/>
      <c r="F94" s="111">
        <f t="shared" si="22"/>
        <v>0</v>
      </c>
      <c r="G94" s="110"/>
      <c r="H94" s="111">
        <f t="shared" si="22"/>
        <v>0</v>
      </c>
      <c r="I94" s="110"/>
      <c r="J94" s="111">
        <f t="shared" si="23"/>
        <v>0</v>
      </c>
      <c r="K94" s="110"/>
      <c r="L94" s="111">
        <f t="shared" si="24"/>
        <v>0</v>
      </c>
      <c r="M94" s="110"/>
      <c r="N94" s="112">
        <f t="shared" si="25"/>
        <v>0</v>
      </c>
      <c r="P94" s="113" t="str">
        <f t="shared" si="17"/>
        <v>- Regional experience</v>
      </c>
    </row>
    <row r="95" spans="1:16" ht="10">
      <c r="A95" s="134" t="s">
        <v>363</v>
      </c>
      <c r="B95" s="373" t="s">
        <v>308</v>
      </c>
      <c r="C95" s="374"/>
      <c r="D95" s="109">
        <v>0</v>
      </c>
      <c r="E95" s="110"/>
      <c r="F95" s="111">
        <f t="shared" si="22"/>
        <v>0</v>
      </c>
      <c r="G95" s="110"/>
      <c r="H95" s="111">
        <f t="shared" si="22"/>
        <v>0</v>
      </c>
      <c r="I95" s="110"/>
      <c r="J95" s="111">
        <f t="shared" si="23"/>
        <v>0</v>
      </c>
      <c r="K95" s="110"/>
      <c r="L95" s="111">
        <f t="shared" si="24"/>
        <v>0</v>
      </c>
      <c r="M95" s="110"/>
      <c r="N95" s="112">
        <f t="shared" si="25"/>
        <v>0</v>
      </c>
      <c r="P95" s="113" t="str">
        <f t="shared" si="17"/>
        <v>- Development cooperation experience</v>
      </c>
    </row>
    <row r="96" spans="1:16" ht="10">
      <c r="A96" s="134" t="s">
        <v>364</v>
      </c>
      <c r="B96" s="375" t="s">
        <v>310</v>
      </c>
      <c r="C96" s="376"/>
      <c r="D96" s="109">
        <v>0</v>
      </c>
      <c r="E96" s="110"/>
      <c r="F96" s="117">
        <f>$D96*E96*100</f>
        <v>0</v>
      </c>
      <c r="G96" s="110"/>
      <c r="H96" s="117">
        <f>$D96*G96*100</f>
        <v>0</v>
      </c>
      <c r="I96" s="110"/>
      <c r="J96" s="117">
        <f>$D96*I96*100</f>
        <v>0</v>
      </c>
      <c r="K96" s="110"/>
      <c r="L96" s="117">
        <f>$D96*K96*100</f>
        <v>0</v>
      </c>
      <c r="M96" s="110"/>
      <c r="N96" s="118">
        <f>$D96*M96*100</f>
        <v>0</v>
      </c>
      <c r="P96" s="113" t="str">
        <f t="shared" si="17"/>
        <v>- Other</v>
      </c>
    </row>
    <row r="97" spans="1:16" ht="11.25" customHeight="1" outlineLevel="1">
      <c r="A97" s="369" t="s">
        <v>365</v>
      </c>
      <c r="B97" s="369"/>
      <c r="C97" s="370"/>
      <c r="D97" s="119">
        <f>SUM(D90:D96)</f>
        <v>0.06</v>
      </c>
      <c r="E97" s="120"/>
      <c r="F97" s="121">
        <f>SUM(F90:F96)</f>
        <v>0</v>
      </c>
      <c r="G97" s="120"/>
      <c r="H97" s="121">
        <f>SUM(H90:H96)</f>
        <v>0</v>
      </c>
      <c r="I97" s="120"/>
      <c r="J97" s="121">
        <f>SUM(J90:J96)</f>
        <v>0</v>
      </c>
      <c r="K97" s="120"/>
      <c r="L97" s="121">
        <f>SUM(L90:L96)</f>
        <v>0</v>
      </c>
      <c r="M97" s="120"/>
      <c r="N97" s="122">
        <f>SUM(N90:N96)</f>
        <v>0</v>
      </c>
      <c r="P97" s="101" t="str">
        <f t="shared" si="17"/>
        <v>Interim total 2.6</v>
      </c>
    </row>
    <row r="98" spans="1:16" ht="11.25" customHeight="1">
      <c r="A98" s="102" t="s">
        <v>366</v>
      </c>
      <c r="B98" s="377" t="s">
        <v>367</v>
      </c>
      <c r="C98" s="378"/>
      <c r="D98" s="132"/>
      <c r="E98" s="133"/>
      <c r="F98" s="123"/>
      <c r="G98" s="133"/>
      <c r="H98" s="123"/>
      <c r="I98" s="133"/>
      <c r="J98" s="123"/>
      <c r="K98" s="133"/>
      <c r="L98" s="123"/>
      <c r="M98" s="133"/>
      <c r="N98" s="124"/>
      <c r="P98" s="101" t="str">
        <f t="shared" si="17"/>
        <v>Short-term expert pool 2 (in accordance with ToR provisions/criteria)</v>
      </c>
    </row>
    <row r="99" spans="1:16" ht="10">
      <c r="A99" s="134" t="s">
        <v>368</v>
      </c>
      <c r="B99" s="381" t="s">
        <v>296</v>
      </c>
      <c r="C99" s="382"/>
      <c r="D99" s="109">
        <v>0.02</v>
      </c>
      <c r="E99" s="110"/>
      <c r="F99" s="111">
        <f t="shared" ref="F99:H104" si="26">$D99*E99*100</f>
        <v>0</v>
      </c>
      <c r="G99" s="110"/>
      <c r="H99" s="111">
        <f t="shared" si="26"/>
        <v>0</v>
      </c>
      <c r="I99" s="110"/>
      <c r="J99" s="111">
        <f t="shared" ref="J99:J104" si="27">$D99*I99*100</f>
        <v>0</v>
      </c>
      <c r="K99" s="110"/>
      <c r="L99" s="111">
        <f t="shared" ref="L99:L104" si="28">$D99*K99*100</f>
        <v>0</v>
      </c>
      <c r="M99" s="110"/>
      <c r="N99" s="112">
        <f t="shared" ref="N99:N104" si="29">$D99*M99*100</f>
        <v>0</v>
      </c>
      <c r="P99" s="113" t="str">
        <f t="shared" si="17"/>
        <v>- Qualifications</v>
      </c>
    </row>
    <row r="100" spans="1:16" ht="10">
      <c r="A100" s="134" t="s">
        <v>369</v>
      </c>
      <c r="B100" s="381" t="s">
        <v>298</v>
      </c>
      <c r="C100" s="382"/>
      <c r="D100" s="109">
        <v>0.02</v>
      </c>
      <c r="E100" s="110"/>
      <c r="F100" s="111">
        <f t="shared" si="26"/>
        <v>0</v>
      </c>
      <c r="G100" s="110"/>
      <c r="H100" s="111">
        <f t="shared" si="26"/>
        <v>0</v>
      </c>
      <c r="I100" s="110"/>
      <c r="J100" s="111">
        <f t="shared" si="27"/>
        <v>0</v>
      </c>
      <c r="K100" s="110"/>
      <c r="L100" s="111">
        <f t="shared" si="28"/>
        <v>0</v>
      </c>
      <c r="M100" s="110"/>
      <c r="N100" s="112">
        <f t="shared" si="29"/>
        <v>0</v>
      </c>
      <c r="P100" s="113" t="str">
        <f t="shared" si="17"/>
        <v>- Language</v>
      </c>
    </row>
    <row r="101" spans="1:16" ht="10">
      <c r="A101" s="108" t="s">
        <v>370</v>
      </c>
      <c r="B101" s="373" t="s">
        <v>300</v>
      </c>
      <c r="C101" s="374"/>
      <c r="D101" s="109">
        <v>0.02</v>
      </c>
      <c r="E101" s="110"/>
      <c r="F101" s="111">
        <f t="shared" si="26"/>
        <v>0</v>
      </c>
      <c r="G101" s="110"/>
      <c r="H101" s="111">
        <f t="shared" si="26"/>
        <v>0</v>
      </c>
      <c r="I101" s="110"/>
      <c r="J101" s="111">
        <f t="shared" si="27"/>
        <v>0</v>
      </c>
      <c r="K101" s="110"/>
      <c r="L101" s="111">
        <f t="shared" si="28"/>
        <v>0</v>
      </c>
      <c r="M101" s="110"/>
      <c r="N101" s="112">
        <f t="shared" si="29"/>
        <v>0</v>
      </c>
      <c r="P101" s="113" t="str">
        <f t="shared" si="17"/>
        <v>- General professional experience</v>
      </c>
    </row>
    <row r="102" spans="1:16" ht="10">
      <c r="A102" s="134" t="s">
        <v>371</v>
      </c>
      <c r="B102" s="373" t="s">
        <v>302</v>
      </c>
      <c r="C102" s="374"/>
      <c r="D102" s="109">
        <v>0.02</v>
      </c>
      <c r="E102" s="110"/>
      <c r="F102" s="111">
        <f t="shared" si="26"/>
        <v>0</v>
      </c>
      <c r="G102" s="110"/>
      <c r="H102" s="111">
        <f t="shared" si="26"/>
        <v>0</v>
      </c>
      <c r="I102" s="110"/>
      <c r="J102" s="111">
        <f t="shared" si="27"/>
        <v>0</v>
      </c>
      <c r="K102" s="110"/>
      <c r="L102" s="111">
        <f t="shared" si="28"/>
        <v>0</v>
      </c>
      <c r="M102" s="110"/>
      <c r="N102" s="112">
        <f t="shared" si="29"/>
        <v>0</v>
      </c>
      <c r="P102" s="113" t="str">
        <f t="shared" si="17"/>
        <v>- Specific professional experience</v>
      </c>
    </row>
    <row r="103" spans="1:16" ht="10">
      <c r="A103" s="134" t="s">
        <v>372</v>
      </c>
      <c r="B103" s="373" t="s">
        <v>306</v>
      </c>
      <c r="C103" s="374"/>
      <c r="D103" s="109">
        <v>0</v>
      </c>
      <c r="E103" s="110"/>
      <c r="F103" s="111">
        <f t="shared" si="26"/>
        <v>0</v>
      </c>
      <c r="G103" s="110"/>
      <c r="H103" s="111">
        <f t="shared" si="26"/>
        <v>0</v>
      </c>
      <c r="I103" s="110"/>
      <c r="J103" s="111">
        <f t="shared" si="27"/>
        <v>0</v>
      </c>
      <c r="K103" s="110"/>
      <c r="L103" s="111">
        <f t="shared" si="28"/>
        <v>0</v>
      </c>
      <c r="M103" s="110"/>
      <c r="N103" s="112">
        <f t="shared" si="29"/>
        <v>0</v>
      </c>
      <c r="P103" s="113" t="str">
        <f t="shared" si="17"/>
        <v>- Regional experience</v>
      </c>
    </row>
    <row r="104" spans="1:16" ht="10">
      <c r="A104" s="134" t="s">
        <v>373</v>
      </c>
      <c r="B104" s="373" t="s">
        <v>308</v>
      </c>
      <c r="C104" s="374"/>
      <c r="D104" s="109">
        <v>0</v>
      </c>
      <c r="E104" s="110"/>
      <c r="F104" s="111">
        <f t="shared" si="26"/>
        <v>0</v>
      </c>
      <c r="G104" s="110"/>
      <c r="H104" s="111">
        <f t="shared" si="26"/>
        <v>0</v>
      </c>
      <c r="I104" s="110"/>
      <c r="J104" s="111">
        <f t="shared" si="27"/>
        <v>0</v>
      </c>
      <c r="K104" s="110"/>
      <c r="L104" s="111">
        <f t="shared" si="28"/>
        <v>0</v>
      </c>
      <c r="M104" s="110"/>
      <c r="N104" s="112">
        <f t="shared" si="29"/>
        <v>0</v>
      </c>
      <c r="P104" s="113" t="str">
        <f t="shared" si="17"/>
        <v>- Development cooperation experience</v>
      </c>
    </row>
    <row r="105" spans="1:16" ht="10">
      <c r="A105" s="134" t="s">
        <v>374</v>
      </c>
      <c r="B105" s="375" t="s">
        <v>310</v>
      </c>
      <c r="C105" s="376"/>
      <c r="D105" s="109">
        <v>0</v>
      </c>
      <c r="E105" s="110"/>
      <c r="F105" s="117">
        <f>$D105*E105*100</f>
        <v>0</v>
      </c>
      <c r="G105" s="110"/>
      <c r="H105" s="117">
        <f>$D105*G105*100</f>
        <v>0</v>
      </c>
      <c r="I105" s="110"/>
      <c r="J105" s="117">
        <f>$D105*I105*100</f>
        <v>0</v>
      </c>
      <c r="K105" s="110"/>
      <c r="L105" s="117">
        <f>$D105*K105*100</f>
        <v>0</v>
      </c>
      <c r="M105" s="110"/>
      <c r="N105" s="118">
        <f>$D105*M105*100</f>
        <v>0</v>
      </c>
      <c r="P105" s="113" t="str">
        <f t="shared" si="17"/>
        <v>- Other</v>
      </c>
    </row>
    <row r="106" spans="1:16" ht="11.25" customHeight="1" outlineLevel="1">
      <c r="A106" s="369" t="s">
        <v>375</v>
      </c>
      <c r="B106" s="369"/>
      <c r="C106" s="370"/>
      <c r="D106" s="119">
        <f>SUM(D99:D105)</f>
        <v>0.08</v>
      </c>
      <c r="E106" s="120"/>
      <c r="F106" s="121">
        <f>SUM(F99:F105)</f>
        <v>0</v>
      </c>
      <c r="G106" s="120"/>
      <c r="H106" s="121">
        <f>SUM(H99:H105)</f>
        <v>0</v>
      </c>
      <c r="I106" s="120"/>
      <c r="J106" s="121">
        <f>SUM(J99:J105)</f>
        <v>0</v>
      </c>
      <c r="K106" s="120"/>
      <c r="L106" s="121">
        <f>SUM(L99:L105)</f>
        <v>0</v>
      </c>
      <c r="M106" s="120"/>
      <c r="N106" s="122">
        <f>SUM(N99:N105)</f>
        <v>0</v>
      </c>
      <c r="P106" s="101" t="str">
        <f t="shared" si="17"/>
        <v>Interim total 2.7</v>
      </c>
    </row>
    <row r="107" spans="1:16" ht="22.5" customHeight="1">
      <c r="A107" s="102" t="s">
        <v>376</v>
      </c>
      <c r="B107" s="377" t="s">
        <v>377</v>
      </c>
      <c r="C107" s="378"/>
      <c r="D107" s="132"/>
      <c r="E107" s="133"/>
      <c r="F107" s="123"/>
      <c r="G107" s="133"/>
      <c r="H107" s="123"/>
      <c r="I107" s="133"/>
      <c r="J107" s="123"/>
      <c r="K107" s="133"/>
      <c r="L107" s="123"/>
      <c r="M107" s="133"/>
      <c r="N107" s="124"/>
      <c r="P107" s="101" t="str">
        <f t="shared" si="17"/>
        <v>Assessment of proposed personnel for non-specified positions (provided permissible under ToRs)</v>
      </c>
    </row>
    <row r="108" spans="1:16" ht="33.75" customHeight="1">
      <c r="A108" s="108" t="s">
        <v>378</v>
      </c>
      <c r="B108" s="379" t="s">
        <v>379</v>
      </c>
      <c r="C108" s="380"/>
      <c r="D108" s="109">
        <v>0</v>
      </c>
      <c r="E108" s="110"/>
      <c r="F108" s="111">
        <f t="shared" ref="F108:H109" si="30">$D108*E108*100</f>
        <v>0</v>
      </c>
      <c r="G108" s="110"/>
      <c r="H108" s="111">
        <f t="shared" si="30"/>
        <v>0</v>
      </c>
      <c r="I108" s="110"/>
      <c r="J108" s="111">
        <f t="shared" ref="J108:J109" si="31">$D108*I108*100</f>
        <v>0</v>
      </c>
      <c r="K108" s="110"/>
      <c r="L108" s="111">
        <f t="shared" ref="L108:L109" si="32">$D108*K108*100</f>
        <v>0</v>
      </c>
      <c r="M108" s="110"/>
      <c r="N108" s="112">
        <f t="shared" ref="N108:N109" si="33">$D108*M108*100</f>
        <v>0</v>
      </c>
      <c r="P108" s="113" t="str">
        <f t="shared" si="17"/>
        <v>Composition and sufficient assignment duration of the team in order to perform the tasks specified in the schedule and personnel assignment plan</v>
      </c>
    </row>
    <row r="109" spans="1:16" ht="33.75" customHeight="1">
      <c r="A109" s="134" t="s">
        <v>380</v>
      </c>
      <c r="B109" s="365" t="s">
        <v>381</v>
      </c>
      <c r="C109" s="366"/>
      <c r="D109" s="109">
        <v>0</v>
      </c>
      <c r="E109" s="110"/>
      <c r="F109" s="111">
        <f t="shared" si="30"/>
        <v>0</v>
      </c>
      <c r="G109" s="110"/>
      <c r="H109" s="111">
        <f t="shared" si="30"/>
        <v>0</v>
      </c>
      <c r="I109" s="110"/>
      <c r="J109" s="111">
        <f t="shared" si="31"/>
        <v>0</v>
      </c>
      <c r="K109" s="110"/>
      <c r="L109" s="111">
        <f t="shared" si="32"/>
        <v>0</v>
      </c>
      <c r="M109" s="110"/>
      <c r="N109" s="112">
        <f t="shared" si="33"/>
        <v>0</v>
      </c>
      <c r="P109" s="113" t="str">
        <f t="shared" si="17"/>
        <v>Qualifications and sufficient assignment duration of the team (professional experience and other specific experience) in order to process theme 1</v>
      </c>
    </row>
    <row r="110" spans="1:16" ht="33.75" customHeight="1">
      <c r="A110" s="108" t="s">
        <v>382</v>
      </c>
      <c r="B110" s="367" t="s">
        <v>383</v>
      </c>
      <c r="C110" s="368"/>
      <c r="D110" s="109">
        <v>0</v>
      </c>
      <c r="E110" s="110"/>
      <c r="F110" s="117">
        <f>$D110*E110*100</f>
        <v>0</v>
      </c>
      <c r="G110" s="110"/>
      <c r="H110" s="117">
        <f>$D110*G110*100</f>
        <v>0</v>
      </c>
      <c r="I110" s="110"/>
      <c r="J110" s="117">
        <f>$D110*I110*100</f>
        <v>0</v>
      </c>
      <c r="K110" s="110"/>
      <c r="L110" s="117">
        <f>$D110*K110*100</f>
        <v>0</v>
      </c>
      <c r="M110" s="110"/>
      <c r="N110" s="118">
        <f>$D110*M110*100</f>
        <v>0</v>
      </c>
      <c r="P110" s="113" t="str">
        <f t="shared" si="17"/>
        <v>Qualifications and sufficient assignment duration of the team (professional experience and other specific experience) in order to process theme 2</v>
      </c>
    </row>
    <row r="111" spans="1:16" ht="11.25" customHeight="1" outlineLevel="1">
      <c r="A111" s="369" t="s">
        <v>384</v>
      </c>
      <c r="B111" s="369"/>
      <c r="C111" s="370"/>
      <c r="D111" s="119">
        <f>SUM(D108:D110)</f>
        <v>0</v>
      </c>
      <c r="E111" s="120"/>
      <c r="F111" s="121">
        <f>SUM(F108:F110)</f>
        <v>0</v>
      </c>
      <c r="G111" s="120"/>
      <c r="H111" s="121">
        <f>SUM(H108:H110)</f>
        <v>0</v>
      </c>
      <c r="I111" s="120"/>
      <c r="J111" s="121">
        <f>SUM(J108:J110)</f>
        <v>0</v>
      </c>
      <c r="K111" s="120"/>
      <c r="L111" s="121">
        <f>SUM(L108:L110)</f>
        <v>0</v>
      </c>
      <c r="M111" s="120"/>
      <c r="N111" s="122">
        <f>SUM(N108:N110)</f>
        <v>0</v>
      </c>
      <c r="P111" s="101" t="str">
        <f t="shared" si="17"/>
        <v>Interim total 2.8</v>
      </c>
    </row>
    <row r="112" spans="1:16" ht="11.25" customHeight="1">
      <c r="A112" s="371" t="s">
        <v>385</v>
      </c>
      <c r="B112" s="371"/>
      <c r="C112" s="372"/>
      <c r="D112" s="128">
        <f>SUM(D48,D58,D68,D78,D88,D97,D106,D111)</f>
        <v>0.46</v>
      </c>
      <c r="E112" s="129"/>
      <c r="F112" s="130">
        <f>SUM(F48,F58,F68,F78,F88,F97,F106,F111)</f>
        <v>0</v>
      </c>
      <c r="G112" s="129"/>
      <c r="H112" s="130">
        <f>SUM(H48,H58,H68,H78,H88,H97,H106,H111)</f>
        <v>0</v>
      </c>
      <c r="I112" s="129"/>
      <c r="J112" s="130">
        <f>SUM(J48,J58,J68,J78,J88,J97,J106,J111)</f>
        <v>0</v>
      </c>
      <c r="K112" s="129"/>
      <c r="L112" s="130">
        <f>SUM(L48,L58,L68,L78,L88,L97,L106,L111)</f>
        <v>0</v>
      </c>
      <c r="M112" s="129"/>
      <c r="N112" s="131">
        <f>SUM(N48,N58,N68,N78,N88,N97,N106,N111)</f>
        <v>0</v>
      </c>
      <c r="P112" s="101" t="str">
        <f t="shared" si="17"/>
        <v>Total 2</v>
      </c>
    </row>
    <row r="113" spans="1:16" ht="12.75" customHeight="1">
      <c r="A113" s="359" t="s">
        <v>386</v>
      </c>
      <c r="B113" s="359"/>
      <c r="C113" s="360"/>
      <c r="D113" s="136">
        <f>D37+D112</f>
        <v>1</v>
      </c>
      <c r="E113" s="137"/>
      <c r="F113" s="138">
        <f>F37+F112</f>
        <v>0</v>
      </c>
      <c r="G113" s="137"/>
      <c r="H113" s="138">
        <f>H37+H112</f>
        <v>0</v>
      </c>
      <c r="I113" s="137"/>
      <c r="J113" s="138">
        <f>J37+J112</f>
        <v>0</v>
      </c>
      <c r="K113" s="137"/>
      <c r="L113" s="138">
        <f>L37+L112</f>
        <v>0</v>
      </c>
      <c r="M113" s="137"/>
      <c r="N113" s="139">
        <f>N37+N112</f>
        <v>0</v>
      </c>
      <c r="P113" s="101" t="str">
        <f t="shared" si="17"/>
        <v>Overall total 1 + 2</v>
      </c>
    </row>
    <row r="114" spans="1:16" ht="12.75" customHeight="1">
      <c r="A114" s="359" t="s">
        <v>387</v>
      </c>
      <c r="B114" s="359"/>
      <c r="C114" s="360"/>
      <c r="D114" s="140"/>
      <c r="E114" s="141"/>
      <c r="F114" s="142">
        <f>F113/1000</f>
        <v>0</v>
      </c>
      <c r="G114" s="141"/>
      <c r="H114" s="142">
        <f>H113/1000</f>
        <v>0</v>
      </c>
      <c r="I114" s="141"/>
      <c r="J114" s="142">
        <f>J113/1000</f>
        <v>0</v>
      </c>
      <c r="K114" s="141"/>
      <c r="L114" s="142">
        <f>L113/1000</f>
        <v>0</v>
      </c>
      <c r="M114" s="141"/>
      <c r="N114" s="143">
        <f>N113/1000</f>
        <v>0</v>
      </c>
      <c r="P114" s="101" t="str">
        <f t="shared" si="17"/>
        <v>Assessment in %</v>
      </c>
    </row>
    <row r="115" spans="1:16" ht="12.75" customHeight="1">
      <c r="A115" s="359" t="s">
        <v>388</v>
      </c>
      <c r="B115" s="359"/>
      <c r="C115" s="360"/>
      <c r="D115" s="144"/>
      <c r="E115" s="145"/>
      <c r="F115" s="146" t="e">
        <f>_xlfn.RANK.EQ(F114,Wertung)</f>
        <v>#REF!</v>
      </c>
      <c r="G115" s="145"/>
      <c r="H115" s="146" t="e">
        <f>_xlfn.RANK.EQ(H114,Wertung)</f>
        <v>#REF!</v>
      </c>
      <c r="I115" s="145"/>
      <c r="J115" s="146" t="e">
        <f>_xlfn.RANK.EQ(J114,Wertung)</f>
        <v>#REF!</v>
      </c>
      <c r="K115" s="145"/>
      <c r="L115" s="146" t="e">
        <f>_xlfn.RANK.EQ(L114,Wertung)</f>
        <v>#REF!</v>
      </c>
      <c r="M115" s="145"/>
      <c r="N115" s="147" t="e">
        <f>_xlfn.RANK.EQ(N114,Wertung)</f>
        <v>#REF!</v>
      </c>
      <c r="P115" s="101" t="str">
        <f t="shared" si="17"/>
        <v>Ranking</v>
      </c>
    </row>
    <row r="116" spans="1:16" ht="10">
      <c r="E116" s="77"/>
      <c r="G116" s="77"/>
      <c r="I116" s="77"/>
      <c r="K116" s="77"/>
      <c r="M116" s="77"/>
    </row>
    <row r="117" spans="1:16" ht="22.5" customHeight="1">
      <c r="A117" s="361" t="s">
        <v>389</v>
      </c>
      <c r="B117" s="361"/>
      <c r="C117" s="361"/>
      <c r="D117" s="361"/>
      <c r="E117" s="361"/>
      <c r="F117" s="361"/>
      <c r="G117" s="361"/>
      <c r="H117" s="361"/>
      <c r="I117" s="361"/>
      <c r="J117" s="361"/>
      <c r="K117" s="361"/>
      <c r="L117" s="361"/>
      <c r="M117" s="361"/>
      <c r="N117" s="361"/>
    </row>
    <row r="118" spans="1:16" ht="37.75" customHeight="1">
      <c r="A118" s="362"/>
      <c r="B118" s="362"/>
      <c r="C118" s="362"/>
      <c r="E118" s="77"/>
      <c r="G118" s="77"/>
      <c r="I118" s="363"/>
      <c r="J118" s="363"/>
      <c r="K118" s="363"/>
      <c r="L118" s="363"/>
      <c r="M118" s="363"/>
      <c r="N118" s="363"/>
    </row>
    <row r="119" spans="1:16" ht="12" customHeight="1">
      <c r="B119" s="149"/>
      <c r="E119" s="77"/>
      <c r="G119" s="77"/>
      <c r="I119" s="364" t="s">
        <v>390</v>
      </c>
      <c r="J119" s="364"/>
      <c r="K119" s="364"/>
      <c r="L119" s="364"/>
      <c r="M119" s="364"/>
      <c r="N119" s="364"/>
    </row>
  </sheetData>
  <sheetProtection algorithmName="SHA-512" hashValue="ZsxF5VzLXv2e+4CtIU0G3vcr6PH0IvIhiPaGh3TGchvV2JmedVFVuvuw8DskZDv5rkTTKg4GngYlsS5RLhw/8g==" saltValue="37e6VxsDVacDMk0poHb9rQ==" spinCount="100000" sheet="1" selectLockedCells="1"/>
  <mergeCells count="135">
    <mergeCell ref="A1:J1"/>
    <mergeCell ref="L1:N1"/>
    <mergeCell ref="A2:B2"/>
    <mergeCell ref="C2:E2"/>
    <mergeCell ref="G2:H2"/>
    <mergeCell ref="M2:N2"/>
    <mergeCell ref="A3:B3"/>
    <mergeCell ref="C3:E3"/>
    <mergeCell ref="G3:K5"/>
    <mergeCell ref="M3:N3"/>
    <mergeCell ref="A4:B4"/>
    <mergeCell ref="C4:E4"/>
    <mergeCell ref="M4:N4"/>
    <mergeCell ref="A5:B5"/>
    <mergeCell ref="C5:E5"/>
    <mergeCell ref="M5:N5"/>
    <mergeCell ref="B7:C7"/>
    <mergeCell ref="B8:C8"/>
    <mergeCell ref="B9:C9"/>
    <mergeCell ref="B10:N10"/>
    <mergeCell ref="B11:C11"/>
    <mergeCell ref="B12:C12"/>
    <mergeCell ref="O5:O6"/>
    <mergeCell ref="E6:F6"/>
    <mergeCell ref="G6:H6"/>
    <mergeCell ref="I6:J6"/>
    <mergeCell ref="K6:L6"/>
    <mergeCell ref="M6:N6"/>
    <mergeCell ref="B19:C19"/>
    <mergeCell ref="B20:C20"/>
    <mergeCell ref="B21:C21"/>
    <mergeCell ref="A22:C22"/>
    <mergeCell ref="B23:C23"/>
    <mergeCell ref="B24:C24"/>
    <mergeCell ref="B13:C13"/>
    <mergeCell ref="A14:C14"/>
    <mergeCell ref="B15:C15"/>
    <mergeCell ref="B16:C16"/>
    <mergeCell ref="B17:C17"/>
    <mergeCell ref="A18:C18"/>
    <mergeCell ref="B31:C31"/>
    <mergeCell ref="B32:C32"/>
    <mergeCell ref="B33:C33"/>
    <mergeCell ref="B34:C34"/>
    <mergeCell ref="A35:C35"/>
    <mergeCell ref="B36:C36"/>
    <mergeCell ref="B25:C25"/>
    <mergeCell ref="A26:C26"/>
    <mergeCell ref="B27:C27"/>
    <mergeCell ref="B28:C28"/>
    <mergeCell ref="B29:C29"/>
    <mergeCell ref="A30:C30"/>
    <mergeCell ref="B43:C43"/>
    <mergeCell ref="B44:C44"/>
    <mergeCell ref="B45:C45"/>
    <mergeCell ref="B46:C46"/>
    <mergeCell ref="B47:C47"/>
    <mergeCell ref="A48:C48"/>
    <mergeCell ref="A37:C37"/>
    <mergeCell ref="B38:N38"/>
    <mergeCell ref="B39:C39"/>
    <mergeCell ref="B40:C40"/>
    <mergeCell ref="B41:C41"/>
    <mergeCell ref="B42:C42"/>
    <mergeCell ref="B55:C55"/>
    <mergeCell ref="B56:C56"/>
    <mergeCell ref="B57:C57"/>
    <mergeCell ref="A58:C58"/>
    <mergeCell ref="B59:C59"/>
    <mergeCell ref="B60:C60"/>
    <mergeCell ref="B49:C49"/>
    <mergeCell ref="B50:C50"/>
    <mergeCell ref="B51:C51"/>
    <mergeCell ref="B52:C52"/>
    <mergeCell ref="B53:C53"/>
    <mergeCell ref="B54:C54"/>
    <mergeCell ref="B67:C67"/>
    <mergeCell ref="A68:C68"/>
    <mergeCell ref="B69:C69"/>
    <mergeCell ref="B70:C70"/>
    <mergeCell ref="B71:C71"/>
    <mergeCell ref="B72:C72"/>
    <mergeCell ref="B61:C61"/>
    <mergeCell ref="B62:C62"/>
    <mergeCell ref="B63:C63"/>
    <mergeCell ref="B64:C64"/>
    <mergeCell ref="B65:C65"/>
    <mergeCell ref="B66:C66"/>
    <mergeCell ref="B79:C79"/>
    <mergeCell ref="B80:C80"/>
    <mergeCell ref="B81:C81"/>
    <mergeCell ref="B82:C82"/>
    <mergeCell ref="B83:C83"/>
    <mergeCell ref="B84:C84"/>
    <mergeCell ref="B73:C73"/>
    <mergeCell ref="B74:C74"/>
    <mergeCell ref="B75:C75"/>
    <mergeCell ref="B76:C76"/>
    <mergeCell ref="B77:C77"/>
    <mergeCell ref="A78:C78"/>
    <mergeCell ref="B91:C91"/>
    <mergeCell ref="B92:C92"/>
    <mergeCell ref="B93:C93"/>
    <mergeCell ref="B94:C94"/>
    <mergeCell ref="B95:C95"/>
    <mergeCell ref="B96:C96"/>
    <mergeCell ref="B85:C85"/>
    <mergeCell ref="B86:C86"/>
    <mergeCell ref="B87:C87"/>
    <mergeCell ref="A88:C88"/>
    <mergeCell ref="B89:C89"/>
    <mergeCell ref="B90:C90"/>
    <mergeCell ref="B103:C103"/>
    <mergeCell ref="B104:C104"/>
    <mergeCell ref="B105:C105"/>
    <mergeCell ref="A106:C106"/>
    <mergeCell ref="B107:C107"/>
    <mergeCell ref="B108:C108"/>
    <mergeCell ref="A97:C97"/>
    <mergeCell ref="B98:C98"/>
    <mergeCell ref="B99:C99"/>
    <mergeCell ref="B100:C100"/>
    <mergeCell ref="B101:C101"/>
    <mergeCell ref="B102:C102"/>
    <mergeCell ref="A115:C115"/>
    <mergeCell ref="A117:N117"/>
    <mergeCell ref="A118:C118"/>
    <mergeCell ref="I118:N118"/>
    <mergeCell ref="I119:N119"/>
    <mergeCell ref="B109:C109"/>
    <mergeCell ref="B110:C110"/>
    <mergeCell ref="A111:C111"/>
    <mergeCell ref="A112:C112"/>
    <mergeCell ref="A113:C113"/>
    <mergeCell ref="A114:C114"/>
  </mergeCells>
  <conditionalFormatting sqref="D113">
    <cfRule type="cellIs" dxfId="0" priority="1" operator="notEqual">
      <formula>1</formula>
    </cfRule>
  </conditionalFormatting>
  <dataValidations count="1">
    <dataValidation type="decimal" allowBlank="1" showInputMessage="1" showErrorMessage="1" sqref="D12:D13 D16:D17 D20:D21 D24:D25 D28:D29 D32:D34 D36 D40:D47 D50:D57 D60:D67 D70:D77 D80:D87 D90:D96 D99:D105 D108:D110" xr:uid="{3DA3C9E2-0F75-4EA5-B3BC-4352DFD7B536}">
      <formula1>0</formula1>
      <formula2>1</formula2>
    </dataValidation>
  </dataValidations>
  <pageMargins left="0.59055118110236227" right="0.31496062992125984" top="0.19685039370078741" bottom="0.51181102362204722" header="0" footer="0.19685039370078741"/>
  <pageSetup paperSize="9" fitToHeight="0" orientation="landscape" r:id="rId1"/>
  <headerFooter differentFirst="1">
    <oddFooter>&amp;R&amp;7Page &amp;P of &amp;N</oddFooter>
    <firstFooter>&amp;L&amp;7Form 31-10-3-en&amp;R&amp;7Page &amp;P of &amp;N</firstFooter>
  </headerFooter>
  <rowBreaks count="1" manualBreakCount="1">
    <brk id="33" max="1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F37"/>
  <sheetViews>
    <sheetView zoomScaleNormal="100" workbookViewId="0">
      <selection activeCell="A2" sqref="A2:XFD3"/>
    </sheetView>
  </sheetViews>
  <sheetFormatPr defaultColWidth="11.453125" defaultRowHeight="14.5"/>
  <cols>
    <col min="1" max="1" width="8.453125" style="3" customWidth="1"/>
    <col min="2" max="2" width="77" style="3" customWidth="1"/>
    <col min="3" max="3" width="46.54296875" style="3" customWidth="1"/>
    <col min="4" max="16384" width="11.453125" style="3"/>
  </cols>
  <sheetData>
    <row r="1" spans="1:6" ht="15.5">
      <c r="A1" s="2" t="s">
        <v>20</v>
      </c>
      <c r="B1" s="8"/>
      <c r="C1" s="8"/>
      <c r="D1" s="8"/>
      <c r="E1" s="8"/>
      <c r="F1" s="8"/>
    </row>
    <row r="2" spans="1:6">
      <c r="A2" s="4" t="s">
        <v>21</v>
      </c>
      <c r="B2" s="8"/>
      <c r="C2" s="8"/>
      <c r="D2" s="8"/>
      <c r="E2" s="8"/>
      <c r="F2" s="8"/>
    </row>
    <row r="3" spans="1:6" ht="26">
      <c r="A3" s="8"/>
      <c r="B3" s="5" t="s">
        <v>179</v>
      </c>
      <c r="C3" s="8"/>
      <c r="D3" s="8"/>
      <c r="E3" s="8"/>
      <c r="F3" s="8"/>
    </row>
    <row r="4" spans="1:6">
      <c r="A4" s="4" t="s">
        <v>22</v>
      </c>
      <c r="B4" s="8"/>
      <c r="C4" s="8"/>
      <c r="D4" s="8"/>
      <c r="E4" s="8"/>
      <c r="F4" s="8"/>
    </row>
    <row r="5" spans="1:6" ht="38.5">
      <c r="A5" s="8"/>
      <c r="B5" s="5" t="s">
        <v>23</v>
      </c>
      <c r="C5" s="8"/>
      <c r="D5" s="8"/>
      <c r="E5" s="8"/>
      <c r="F5" s="8"/>
    </row>
    <row r="6" spans="1:6">
      <c r="A6" s="4" t="s">
        <v>24</v>
      </c>
      <c r="B6" s="5"/>
      <c r="C6" s="8"/>
      <c r="D6" s="8"/>
      <c r="E6" s="8"/>
      <c r="F6" s="8"/>
    </row>
    <row r="7" spans="1:6" ht="51">
      <c r="A7" s="4"/>
      <c r="B7" s="5" t="s">
        <v>25</v>
      </c>
      <c r="C7" s="8"/>
      <c r="D7" s="8"/>
      <c r="E7" s="8"/>
      <c r="F7" s="8"/>
    </row>
    <row r="8" spans="1:6">
      <c r="A8" s="4" t="s">
        <v>26</v>
      </c>
      <c r="B8" s="5"/>
      <c r="C8" s="8"/>
      <c r="D8" s="8"/>
      <c r="E8" s="8"/>
      <c r="F8" s="8"/>
    </row>
    <row r="9" spans="1:6" ht="26">
      <c r="A9" s="8"/>
      <c r="B9" s="5" t="s">
        <v>27</v>
      </c>
      <c r="C9" s="8"/>
      <c r="D9" s="8"/>
      <c r="E9" s="8"/>
      <c r="F9" s="8"/>
    </row>
    <row r="10" spans="1:6">
      <c r="A10" s="4" t="s">
        <v>28</v>
      </c>
      <c r="B10" s="8"/>
      <c r="C10" s="8"/>
      <c r="D10" s="8"/>
      <c r="E10" s="8"/>
      <c r="F10" s="8"/>
    </row>
    <row r="11" spans="1:6" ht="25">
      <c r="A11" s="8"/>
      <c r="B11" s="7" t="s">
        <v>29</v>
      </c>
      <c r="C11" s="8"/>
      <c r="D11" s="8"/>
      <c r="E11" s="8"/>
      <c r="F11" s="8"/>
    </row>
    <row r="12" spans="1:6">
      <c r="A12" s="4" t="s">
        <v>85</v>
      </c>
      <c r="B12" s="8"/>
      <c r="C12" s="8"/>
      <c r="D12" s="8"/>
      <c r="E12" s="8"/>
      <c r="F12" s="8"/>
    </row>
    <row r="13" spans="1:6" ht="26">
      <c r="A13" s="8"/>
      <c r="B13" s="5" t="s">
        <v>30</v>
      </c>
      <c r="C13" s="8"/>
      <c r="D13" s="8"/>
      <c r="E13" s="8"/>
      <c r="F13" s="8"/>
    </row>
    <row r="14" spans="1:6" ht="30.75" customHeight="1">
      <c r="A14" s="419" t="s">
        <v>86</v>
      </c>
      <c r="B14" s="419"/>
      <c r="C14" s="8"/>
      <c r="D14" s="8"/>
      <c r="E14" s="8"/>
      <c r="F14" s="8"/>
    </row>
    <row r="15" spans="1:6" ht="30.75" customHeight="1">
      <c r="A15" s="8"/>
      <c r="B15" s="5" t="s">
        <v>31</v>
      </c>
      <c r="C15" s="8"/>
      <c r="D15" s="8"/>
      <c r="E15" s="8"/>
      <c r="F15" s="8"/>
    </row>
    <row r="16" spans="1:6">
      <c r="A16" s="4" t="s">
        <v>87</v>
      </c>
      <c r="B16" s="8"/>
      <c r="C16" s="8"/>
      <c r="D16" s="8"/>
      <c r="E16" s="8"/>
      <c r="F16" s="8"/>
    </row>
    <row r="17" spans="1:6" ht="38.5">
      <c r="A17" s="8"/>
      <c r="B17" s="5" t="s">
        <v>32</v>
      </c>
      <c r="C17" s="8"/>
      <c r="D17" s="8"/>
      <c r="E17" s="8"/>
      <c r="F17" s="8"/>
    </row>
    <row r="18" spans="1:6">
      <c r="A18" s="4" t="s">
        <v>88</v>
      </c>
      <c r="B18" s="8"/>
      <c r="C18" s="8"/>
      <c r="D18" s="8"/>
      <c r="E18" s="8"/>
      <c r="F18" s="8"/>
    </row>
    <row r="19" spans="1:6" ht="26.9" customHeight="1">
      <c r="A19" s="8"/>
      <c r="B19" s="5" t="s">
        <v>33</v>
      </c>
      <c r="C19" s="8"/>
      <c r="D19" s="8"/>
      <c r="E19" s="8"/>
      <c r="F19" s="8"/>
    </row>
    <row r="20" spans="1:6">
      <c r="A20" s="4" t="s">
        <v>89</v>
      </c>
      <c r="B20" s="8"/>
      <c r="C20" s="8"/>
      <c r="D20" s="8"/>
      <c r="E20" s="8"/>
      <c r="F20" s="8"/>
    </row>
    <row r="21" spans="1:6" ht="31" customHeight="1">
      <c r="A21" s="8"/>
      <c r="B21" s="5" t="s">
        <v>160</v>
      </c>
      <c r="C21" s="5"/>
      <c r="D21" s="8"/>
      <c r="E21" s="8"/>
      <c r="F21" s="8"/>
    </row>
    <row r="22" spans="1:6">
      <c r="A22" s="4" t="s">
        <v>90</v>
      </c>
      <c r="B22" s="8"/>
      <c r="C22" s="8"/>
      <c r="D22" s="8"/>
      <c r="E22" s="8"/>
      <c r="F22" s="8"/>
    </row>
    <row r="23" spans="1:6" ht="90" customHeight="1">
      <c r="A23" s="8"/>
      <c r="B23" s="5" t="s">
        <v>34</v>
      </c>
      <c r="C23" s="8"/>
      <c r="D23" s="8"/>
      <c r="E23" s="8"/>
      <c r="F23" s="8"/>
    </row>
    <row r="24" spans="1:6">
      <c r="A24" s="8"/>
      <c r="B24" s="8"/>
      <c r="C24" s="8"/>
      <c r="D24" s="8"/>
      <c r="E24" s="8"/>
      <c r="F24" s="8"/>
    </row>
    <row r="25" spans="1:6">
      <c r="A25" s="8"/>
      <c r="B25" s="8"/>
      <c r="C25" s="8"/>
      <c r="D25" s="8"/>
      <c r="E25" s="8"/>
      <c r="F25" s="8"/>
    </row>
    <row r="26" spans="1:6">
      <c r="A26" s="8"/>
      <c r="B26" s="8"/>
      <c r="C26" s="8"/>
      <c r="D26" s="8"/>
      <c r="E26" s="8"/>
      <c r="F26" s="8"/>
    </row>
    <row r="27" spans="1:6">
      <c r="A27" s="8"/>
      <c r="B27" s="8"/>
      <c r="C27" s="8"/>
      <c r="D27" s="8"/>
      <c r="E27" s="8"/>
      <c r="F27" s="8"/>
    </row>
    <row r="28" spans="1:6">
      <c r="A28" s="8"/>
      <c r="B28" s="8"/>
      <c r="C28" s="8"/>
      <c r="D28" s="8"/>
      <c r="E28" s="8"/>
      <c r="F28" s="8"/>
    </row>
    <row r="29" spans="1:6">
      <c r="A29" s="8"/>
      <c r="B29" s="8"/>
      <c r="C29" s="8"/>
      <c r="D29" s="8"/>
      <c r="E29" s="8"/>
      <c r="F29" s="8"/>
    </row>
    <row r="30" spans="1:6">
      <c r="A30" s="8"/>
      <c r="B30" s="8"/>
      <c r="C30" s="8"/>
      <c r="D30" s="8"/>
      <c r="E30" s="8"/>
      <c r="F30" s="8"/>
    </row>
    <row r="31" spans="1:6">
      <c r="A31" s="8"/>
      <c r="B31" s="8"/>
      <c r="C31" s="8"/>
      <c r="D31" s="8"/>
      <c r="E31" s="8"/>
      <c r="F31" s="8"/>
    </row>
    <row r="32" spans="1:6">
      <c r="A32" s="8"/>
      <c r="B32" s="8"/>
      <c r="C32" s="8"/>
      <c r="D32" s="8"/>
      <c r="E32" s="8"/>
      <c r="F32" s="8"/>
    </row>
    <row r="33" spans="1:6">
      <c r="A33" s="8"/>
      <c r="B33" s="8"/>
      <c r="C33" s="8"/>
      <c r="D33" s="8"/>
      <c r="E33" s="8"/>
      <c r="F33" s="8"/>
    </row>
    <row r="34" spans="1:6">
      <c r="A34" s="8"/>
      <c r="B34" s="8"/>
      <c r="C34" s="8"/>
      <c r="D34" s="8"/>
      <c r="E34" s="8"/>
      <c r="F34" s="8"/>
    </row>
    <row r="35" spans="1:6">
      <c r="A35" s="8"/>
      <c r="B35" s="8"/>
      <c r="C35" s="8"/>
      <c r="D35" s="8"/>
      <c r="E35" s="8"/>
      <c r="F35" s="8"/>
    </row>
    <row r="36" spans="1:6">
      <c r="A36" s="8"/>
      <c r="B36" s="8"/>
      <c r="C36" s="8"/>
      <c r="D36" s="8"/>
      <c r="E36" s="8"/>
      <c r="F36" s="8"/>
    </row>
    <row r="37" spans="1:6">
      <c r="A37" s="8"/>
      <c r="B37" s="8"/>
      <c r="C37" s="8"/>
      <c r="D37" s="8"/>
      <c r="E37" s="8"/>
      <c r="F37" s="8"/>
    </row>
  </sheetData>
  <mergeCells count="1">
    <mergeCell ref="A14:B14"/>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F1F5A-668C-4F59-90A3-E614716110D1}">
  <dimension ref="C3:D6"/>
  <sheetViews>
    <sheetView workbookViewId="0">
      <selection activeCell="C4" sqref="C4:C6"/>
    </sheetView>
  </sheetViews>
  <sheetFormatPr defaultRowHeight="14.5"/>
  <cols>
    <col min="3" max="3" width="24.7265625" customWidth="1"/>
  </cols>
  <sheetData>
    <row r="3" spans="3:4">
      <c r="C3" s="43" t="s">
        <v>75</v>
      </c>
      <c r="D3" s="43"/>
    </row>
    <row r="4" spans="3:4">
      <c r="C4" t="s">
        <v>74</v>
      </c>
    </row>
    <row r="5" spans="3:4">
      <c r="C5" t="s">
        <v>76</v>
      </c>
    </row>
    <row r="6" spans="3:4">
      <c r="C6" t="s">
        <v>77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4ac4ecf-9708-45f7-9d64-eaef3bff4f59">
      <Terms xmlns="http://schemas.microsoft.com/office/infopath/2007/PartnerControls"/>
    </lcf76f155ced4ddcb4097134ff3c332f>
    <TaxCatchAll xmlns="47d30a7d-b41a-4785-a964-e05815a9f29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CDB33A4094765C43842BF75870C6DB50" ma:contentTypeVersion="16" ma:contentTypeDescription="Ein neues Dokument erstellen." ma:contentTypeScope="" ma:versionID="b349ff4fe2db5e3abc3fe1ff19b2807f">
  <xsd:schema xmlns:xsd="http://www.w3.org/2001/XMLSchema" xmlns:xs="http://www.w3.org/2001/XMLSchema" xmlns:p="http://schemas.microsoft.com/office/2006/metadata/properties" xmlns:ns2="04ac4ecf-9708-45f7-9d64-eaef3bff4f59" xmlns:ns3="47d30a7d-b41a-4785-a964-e05815a9f29f" targetNamespace="http://schemas.microsoft.com/office/2006/metadata/properties" ma:root="true" ma:fieldsID="822dac336f0d744ac5fc8774438410a0" ns2:_="" ns3:_="">
    <xsd:import namespace="04ac4ecf-9708-45f7-9d64-eaef3bff4f59"/>
    <xsd:import namespace="47d30a7d-b41a-4785-a964-e05815a9f2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ac4ecf-9708-45f7-9d64-eaef3bff4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7d30a7d-b41a-4785-a964-e05815a9f29f"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element name="TaxCatchAll" ma:index="22" nillable="true" ma:displayName="Taxonomy Catch All Column" ma:hidden="true" ma:list="{3b4916c2-19fb-4fd6-9add-b783ad637bde}" ma:internalName="TaxCatchAll" ma:showField="CatchAllData" ma:web="47d30a7d-b41a-4785-a964-e05815a9f2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0400F8F-9C3E-4A99-BAAF-2D5EAF9B168E}">
  <ds:schemaRefs>
    <ds:schemaRef ds:uri="http://purl.org/dc/elements/1.1/"/>
    <ds:schemaRef ds:uri="http://schemas.microsoft.com/office/2006/metadata/properties"/>
    <ds:schemaRef ds:uri="http://purl.org/dc/dcmitype/"/>
    <ds:schemaRef ds:uri="04ac4ecf-9708-45f7-9d64-eaef3bff4f59"/>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47d30a7d-b41a-4785-a964-e05815a9f29f"/>
    <ds:schemaRef ds:uri="http://www.w3.org/XML/1998/namespace"/>
  </ds:schemaRefs>
</ds:datastoreItem>
</file>

<file path=customXml/itemProps2.xml><?xml version="1.0" encoding="utf-8"?>
<ds:datastoreItem xmlns:ds="http://schemas.openxmlformats.org/officeDocument/2006/customXml" ds:itemID="{F4158C5A-A756-4948-8A59-8B26B03928E6}">
  <ds:schemaRefs>
    <ds:schemaRef ds:uri="http://schemas.microsoft.com/sharepoint/v3/contenttype/forms"/>
  </ds:schemaRefs>
</ds:datastoreItem>
</file>

<file path=customXml/itemProps3.xml><?xml version="1.0" encoding="utf-8"?>
<ds:datastoreItem xmlns:ds="http://schemas.openxmlformats.org/officeDocument/2006/customXml" ds:itemID="{ED84FBA2-FD19-41AB-940B-9E082AE0D4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ac4ecf-9708-45f7-9d64-eaef3bff4f59"/>
    <ds:schemaRef ds:uri="47d30a7d-b41a-4785-a964-e05815a9f2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Запрошення</vt:lpstr>
      <vt:lpstr>Документи</vt:lpstr>
      <vt:lpstr>Додаток 2_Комерційна пропозиція</vt:lpstr>
      <vt:lpstr>Технічна оцінка</vt:lpstr>
      <vt:lpstr>FAQ_Tender</vt:lpstr>
      <vt:lpstr>legend</vt:lpstr>
      <vt:lpstr>fixed_fee</vt:lpstr>
      <vt:lpstr>'Додаток 2_Комерційна пропозиція'!Print_Area</vt:lpstr>
      <vt:lpstr>'Технічна оцінка'!Print_Area</vt:lpstr>
      <vt:lpstr>'Технічна оцінка'!Print_Titles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Alyona Aleksandryuk</dc:creator>
  <cp:keywords/>
  <dc:description/>
  <cp:lastModifiedBy>Zhelevska, Olha GIZ UA</cp:lastModifiedBy>
  <cp:revision/>
  <cp:lastPrinted>2025-07-31T07:49:16Z</cp:lastPrinted>
  <dcterms:created xsi:type="dcterms:W3CDTF">2015-10-29T07:24:41Z</dcterms:created>
  <dcterms:modified xsi:type="dcterms:W3CDTF">2026-02-17T12:11:25Z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0x010100CDB33A4094765C43842BF75870C6DB50</vt:lpwstr>
  </property>
  <property fmtid="{D5CDD505-2E9C-101B-9397-08002B2CF9AE}" pid="3" name="MediaServiceImageTags">
    <vt:lpwstr/>
  </property>
  <property fmtid="{D5CDD505-2E9C-101B-9397-08002B2CF9AE}" pid="4" name="lcf76f155ced4ddcb4097134ff3c332f">
    <vt:lpwstr/>
  </property>
  <property fmtid="{D5CDD505-2E9C-101B-9397-08002B2CF9AE}" pid="5" name="TaxCatchAll">
    <vt:lpwstr/>
  </property>
</Properties>
</file>